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drawings/drawing3.xml" ContentType="application/vnd.openxmlformats-officedocument.drawing+xml"/>
  <Override PartName="/xl/comments2.xml" ContentType="application/vnd.openxmlformats-officedocument.spreadsheetml.comments+xml"/>
  <Override PartName="/xl/threadedComments/threadedComment2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https://globalhonda-my.sharepoint.com/personal/jan-willem_van_arkel_honda-eu_com/Documents/Honda/2025/Honda/"/>
    </mc:Choice>
  </mc:AlternateContent>
  <xr:revisionPtr revIDLastSave="132" documentId="8_{C59269AF-98E2-4E0C-A34D-A695072AB70C}" xr6:coauthVersionLast="47" xr6:coauthVersionMax="47" xr10:uidLastSave="{AF3C336A-1B82-4E48-8AB7-66B2687529C0}"/>
  <bookViews>
    <workbookView xWindow="-110" yWindow="-110" windowWidth="19420" windowHeight="10420" xr2:uid="{EEA126C8-003A-4F39-93A9-2EFD5F13FBDD}"/>
  </bookViews>
  <sheets>
    <sheet name="Prijzen 2025" sheetId="11" r:id="rId1"/>
    <sheet name="Competitors 2022 - prijsverhogi" sheetId="5" state="hidden" r:id="rId2"/>
    <sheet name="Competitors 2022 - zonder Tohat" sheetId="6" state="hidden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85" i="11" l="1"/>
  <c r="C86" i="11"/>
  <c r="C87" i="11"/>
  <c r="C88" i="11"/>
  <c r="C152" i="11" l="1"/>
  <c r="C153" i="11"/>
  <c r="C154" i="11"/>
  <c r="C155" i="11"/>
  <c r="C156" i="11"/>
  <c r="C157" i="11"/>
  <c r="C158" i="11"/>
  <c r="C160" i="11"/>
  <c r="C161" i="11"/>
  <c r="C163" i="11"/>
  <c r="C164" i="11"/>
  <c r="C166" i="11"/>
  <c r="C167" i="11"/>
  <c r="C168" i="11"/>
  <c r="C169" i="11"/>
  <c r="C151" i="11"/>
  <c r="C148" i="11" l="1"/>
  <c r="C147" i="11"/>
  <c r="C146" i="11"/>
  <c r="C145" i="11"/>
  <c r="C144" i="11"/>
  <c r="C143" i="11"/>
  <c r="C142" i="11"/>
  <c r="C141" i="11"/>
  <c r="C139" i="11"/>
  <c r="C138" i="11"/>
  <c r="C137" i="11"/>
  <c r="C136" i="11"/>
  <c r="C135" i="11"/>
  <c r="C134" i="11"/>
  <c r="C133" i="11"/>
  <c r="C132" i="11"/>
  <c r="C131" i="11"/>
  <c r="C130" i="11"/>
  <c r="C128" i="11"/>
  <c r="C127" i="11"/>
  <c r="C126" i="11"/>
  <c r="C125" i="11"/>
  <c r="C124" i="11"/>
  <c r="C123" i="11"/>
  <c r="C122" i="11"/>
  <c r="C121" i="11"/>
  <c r="C120" i="11"/>
  <c r="C119" i="11"/>
  <c r="C117" i="11"/>
  <c r="C116" i="11"/>
  <c r="C115" i="11"/>
  <c r="C114" i="11"/>
  <c r="C113" i="11"/>
  <c r="C112" i="11"/>
  <c r="C111" i="11"/>
  <c r="C110" i="11"/>
  <c r="C108" i="11"/>
  <c r="C106" i="11"/>
  <c r="C105" i="11"/>
  <c r="C104" i="11"/>
  <c r="C103" i="11"/>
  <c r="C102" i="11"/>
  <c r="C101" i="11"/>
  <c r="C100" i="11"/>
  <c r="C99" i="11"/>
  <c r="C97" i="11"/>
  <c r="C96" i="11"/>
  <c r="C95" i="11"/>
  <c r="C94" i="11"/>
  <c r="C93" i="11"/>
  <c r="C92" i="11"/>
  <c r="C91" i="11"/>
  <c r="C90" i="11"/>
  <c r="C84" i="11"/>
  <c r="C83" i="11"/>
  <c r="C80" i="11"/>
  <c r="C79" i="11"/>
  <c r="C77" i="11"/>
  <c r="C76" i="11"/>
  <c r="C74" i="11"/>
  <c r="C73" i="11"/>
  <c r="C72" i="11"/>
  <c r="C70" i="11"/>
  <c r="C69" i="11"/>
  <c r="C68" i="11"/>
  <c r="C67" i="11"/>
  <c r="C65" i="11"/>
  <c r="C64" i="11"/>
  <c r="C63" i="11"/>
  <c r="C61" i="11"/>
  <c r="C60" i="11"/>
  <c r="C59" i="11"/>
  <c r="C58" i="11"/>
  <c r="C55" i="11"/>
  <c r="C54" i="11"/>
  <c r="C53" i="11"/>
  <c r="C52" i="11"/>
  <c r="C51" i="11"/>
  <c r="C50" i="11"/>
  <c r="C49" i="11"/>
  <c r="C48" i="11"/>
  <c r="C47" i="11"/>
  <c r="C45" i="11"/>
  <c r="C44" i="11"/>
  <c r="C43" i="11"/>
  <c r="C42" i="11"/>
  <c r="C41" i="11"/>
  <c r="C40" i="11"/>
  <c r="C39" i="11"/>
  <c r="C38" i="11"/>
  <c r="C36" i="11"/>
  <c r="C35" i="11"/>
  <c r="C34" i="11"/>
  <c r="C33" i="11"/>
  <c r="C32" i="11"/>
  <c r="C31" i="11"/>
  <c r="C30" i="11"/>
  <c r="C28" i="11"/>
  <c r="C27" i="11"/>
  <c r="C26" i="11"/>
  <c r="C25" i="11"/>
  <c r="C24" i="11"/>
  <c r="C23" i="11"/>
  <c r="C21" i="11"/>
  <c r="C20" i="11"/>
  <c r="C19" i="11"/>
  <c r="C18" i="11"/>
  <c r="C16" i="11"/>
  <c r="C15" i="11"/>
  <c r="C14" i="11"/>
  <c r="C13" i="11"/>
  <c r="C11" i="11"/>
  <c r="C10" i="11"/>
  <c r="C8" i="11"/>
  <c r="C7" i="11"/>
  <c r="AC77" i="6" l="1"/>
  <c r="X144" i="6"/>
  <c r="V144" i="6"/>
  <c r="P144" i="6"/>
  <c r="L144" i="6"/>
  <c r="F144" i="6"/>
  <c r="Z144" i="6" s="1"/>
  <c r="D144" i="6"/>
  <c r="X143" i="6"/>
  <c r="V143" i="6"/>
  <c r="P143" i="6"/>
  <c r="N143" i="6"/>
  <c r="L143" i="6"/>
  <c r="F143" i="6"/>
  <c r="Z143" i="6" s="1"/>
  <c r="D143" i="6"/>
  <c r="X142" i="6"/>
  <c r="V142" i="6"/>
  <c r="P142" i="6"/>
  <c r="L142" i="6"/>
  <c r="F142" i="6"/>
  <c r="Y142" i="6" s="1"/>
  <c r="D142" i="6"/>
  <c r="X141" i="6"/>
  <c r="V141" i="6"/>
  <c r="P141" i="6"/>
  <c r="N141" i="6"/>
  <c r="L141" i="6"/>
  <c r="F141" i="6"/>
  <c r="Z141" i="6" s="1"/>
  <c r="D141" i="6"/>
  <c r="X140" i="6"/>
  <c r="V140" i="6"/>
  <c r="P140" i="6"/>
  <c r="L140" i="6"/>
  <c r="F140" i="6"/>
  <c r="Z140" i="6" s="1"/>
  <c r="H140" i="6" s="1"/>
  <c r="D140" i="6"/>
  <c r="Z139" i="6"/>
  <c r="H139" i="6" s="1"/>
  <c r="X139" i="6"/>
  <c r="P139" i="6"/>
  <c r="L139" i="6"/>
  <c r="J139" i="6"/>
  <c r="F139" i="6"/>
  <c r="Y139" i="6" s="1"/>
  <c r="D139" i="6"/>
  <c r="X138" i="6"/>
  <c r="P138" i="6"/>
  <c r="L138" i="6"/>
  <c r="J138" i="6"/>
  <c r="F138" i="6"/>
  <c r="D138" i="6"/>
  <c r="X137" i="6"/>
  <c r="P137" i="6"/>
  <c r="L137" i="6"/>
  <c r="J137" i="6"/>
  <c r="F137" i="6"/>
  <c r="Y137" i="6" s="1"/>
  <c r="D137" i="6"/>
  <c r="X136" i="6"/>
  <c r="P136" i="6"/>
  <c r="L136" i="6"/>
  <c r="J136" i="6"/>
  <c r="F136" i="6"/>
  <c r="Z136" i="6" s="1"/>
  <c r="H136" i="6" s="1"/>
  <c r="D136" i="6"/>
  <c r="X135" i="6"/>
  <c r="P135" i="6"/>
  <c r="L135" i="6"/>
  <c r="F135" i="6"/>
  <c r="D135" i="6"/>
  <c r="Z134" i="6"/>
  <c r="Y134" i="6"/>
  <c r="X134" i="6"/>
  <c r="P134" i="6"/>
  <c r="L134" i="6"/>
  <c r="X133" i="6"/>
  <c r="V133" i="6"/>
  <c r="P133" i="6"/>
  <c r="L133" i="6"/>
  <c r="F133" i="6"/>
  <c r="Y133" i="6" s="1"/>
  <c r="D133" i="6"/>
  <c r="X132" i="6"/>
  <c r="V132" i="6"/>
  <c r="P132" i="6"/>
  <c r="L132" i="6"/>
  <c r="F132" i="6"/>
  <c r="Z132" i="6" s="1"/>
  <c r="D132" i="6"/>
  <c r="X131" i="6"/>
  <c r="V131" i="6"/>
  <c r="P131" i="6"/>
  <c r="L131" i="6"/>
  <c r="F131" i="6"/>
  <c r="D131" i="6"/>
  <c r="X130" i="6"/>
  <c r="V130" i="6"/>
  <c r="P130" i="6"/>
  <c r="L130" i="6"/>
  <c r="F130" i="6"/>
  <c r="Z130" i="6" s="1"/>
  <c r="H130" i="6" s="1"/>
  <c r="D130" i="6"/>
  <c r="X129" i="6"/>
  <c r="V129" i="6"/>
  <c r="P129" i="6"/>
  <c r="L129" i="6"/>
  <c r="F129" i="6"/>
  <c r="Y129" i="6" s="1"/>
  <c r="D129" i="6"/>
  <c r="X128" i="6"/>
  <c r="P128" i="6"/>
  <c r="L128" i="6"/>
  <c r="F128" i="6"/>
  <c r="Y128" i="6" s="1"/>
  <c r="D128" i="6"/>
  <c r="X127" i="6"/>
  <c r="P127" i="6"/>
  <c r="L127" i="6"/>
  <c r="J127" i="6"/>
  <c r="F127" i="6"/>
  <c r="Z127" i="6" s="1"/>
  <c r="H127" i="6" s="1"/>
  <c r="D127" i="6"/>
  <c r="Z126" i="6"/>
  <c r="H126" i="6" s="1"/>
  <c r="X126" i="6"/>
  <c r="P126" i="6"/>
  <c r="L126" i="6"/>
  <c r="J126" i="6"/>
  <c r="F126" i="6"/>
  <c r="Y126" i="6" s="1"/>
  <c r="D126" i="6"/>
  <c r="X125" i="6"/>
  <c r="P125" i="6"/>
  <c r="L125" i="6"/>
  <c r="J125" i="6"/>
  <c r="F125" i="6"/>
  <c r="D125" i="6"/>
  <c r="Y124" i="6"/>
  <c r="X124" i="6"/>
  <c r="P124" i="6"/>
  <c r="L124" i="6"/>
  <c r="F124" i="6"/>
  <c r="D124" i="6"/>
  <c r="Z123" i="6"/>
  <c r="Y123" i="6"/>
  <c r="X123" i="6"/>
  <c r="P123" i="6"/>
  <c r="L123" i="6"/>
  <c r="Y122" i="6"/>
  <c r="X122" i="6"/>
  <c r="P122" i="6"/>
  <c r="L122" i="6"/>
  <c r="F122" i="6"/>
  <c r="D122" i="6"/>
  <c r="X121" i="6"/>
  <c r="V121" i="6"/>
  <c r="P121" i="6"/>
  <c r="L121" i="6"/>
  <c r="J121" i="6"/>
  <c r="F121" i="6"/>
  <c r="Y121" i="6" s="1"/>
  <c r="D121" i="6"/>
  <c r="X120" i="6"/>
  <c r="V120" i="6"/>
  <c r="P120" i="6"/>
  <c r="N120" i="6"/>
  <c r="L120" i="6"/>
  <c r="J120" i="6"/>
  <c r="F120" i="6"/>
  <c r="Y120" i="6" s="1"/>
  <c r="D120" i="6"/>
  <c r="X119" i="6"/>
  <c r="V119" i="6"/>
  <c r="P119" i="6"/>
  <c r="N119" i="6"/>
  <c r="L119" i="6"/>
  <c r="J119" i="6"/>
  <c r="F119" i="6"/>
  <c r="Z119" i="6" s="1"/>
  <c r="D119" i="6"/>
  <c r="X118" i="6"/>
  <c r="P118" i="6"/>
  <c r="L118" i="6"/>
  <c r="F118" i="6"/>
  <c r="Y118" i="6" s="1"/>
  <c r="D118" i="6"/>
  <c r="Z117" i="6"/>
  <c r="H117" i="6" s="1"/>
  <c r="X117" i="6"/>
  <c r="P117" i="6"/>
  <c r="L117" i="6"/>
  <c r="J117" i="6"/>
  <c r="F117" i="6"/>
  <c r="Y117" i="6" s="1"/>
  <c r="D117" i="6"/>
  <c r="X116" i="6"/>
  <c r="P116" i="6"/>
  <c r="N116" i="6"/>
  <c r="L116" i="6"/>
  <c r="J116" i="6"/>
  <c r="F116" i="6"/>
  <c r="D116" i="6"/>
  <c r="Y115" i="6"/>
  <c r="X115" i="6"/>
  <c r="P115" i="6"/>
  <c r="N115" i="6"/>
  <c r="L115" i="6"/>
  <c r="J115" i="6"/>
  <c r="F115" i="6"/>
  <c r="D115" i="6"/>
  <c r="Z114" i="6"/>
  <c r="Y114" i="6"/>
  <c r="X114" i="6"/>
  <c r="P114" i="6"/>
  <c r="L114" i="6"/>
  <c r="X113" i="6"/>
  <c r="V113" i="6"/>
  <c r="P113" i="6"/>
  <c r="N113" i="6"/>
  <c r="L113" i="6"/>
  <c r="J113" i="6"/>
  <c r="F113" i="6"/>
  <c r="Z113" i="6" s="1"/>
  <c r="D113" i="6"/>
  <c r="Z112" i="6"/>
  <c r="Y112" i="6"/>
  <c r="X112" i="6"/>
  <c r="P112" i="6"/>
  <c r="L112" i="6"/>
  <c r="X111" i="6"/>
  <c r="P111" i="6"/>
  <c r="L111" i="6"/>
  <c r="F111" i="6"/>
  <c r="Z111" i="6" s="1"/>
  <c r="D111" i="6"/>
  <c r="X110" i="6"/>
  <c r="P110" i="6"/>
  <c r="N110" i="6"/>
  <c r="L110" i="6"/>
  <c r="F110" i="6"/>
  <c r="Y110" i="6" s="1"/>
  <c r="D110" i="6"/>
  <c r="X109" i="6"/>
  <c r="P109" i="6"/>
  <c r="L109" i="6"/>
  <c r="F109" i="6"/>
  <c r="Z109" i="6" s="1"/>
  <c r="D109" i="6"/>
  <c r="X108" i="6"/>
  <c r="P108" i="6"/>
  <c r="N108" i="6"/>
  <c r="L108" i="6"/>
  <c r="F108" i="6"/>
  <c r="D108" i="6"/>
  <c r="X107" i="6"/>
  <c r="V107" i="6"/>
  <c r="P107" i="6"/>
  <c r="L107" i="6"/>
  <c r="J107" i="6"/>
  <c r="F107" i="6"/>
  <c r="Y107" i="6" s="1"/>
  <c r="D107" i="6"/>
  <c r="X106" i="6"/>
  <c r="V106" i="6"/>
  <c r="P106" i="6"/>
  <c r="N106" i="6"/>
  <c r="L106" i="6"/>
  <c r="J106" i="6"/>
  <c r="F106" i="6"/>
  <c r="Z106" i="6" s="1"/>
  <c r="G106" i="6" s="1"/>
  <c r="D106" i="6"/>
  <c r="X105" i="6"/>
  <c r="P105" i="6"/>
  <c r="L105" i="6"/>
  <c r="J105" i="6"/>
  <c r="F105" i="6"/>
  <c r="Z105" i="6" s="1"/>
  <c r="D105" i="6"/>
  <c r="X104" i="6"/>
  <c r="V104" i="6"/>
  <c r="P104" i="6"/>
  <c r="N104" i="6"/>
  <c r="L104" i="6"/>
  <c r="J104" i="6"/>
  <c r="F104" i="6"/>
  <c r="Z104" i="6" s="1"/>
  <c r="G104" i="6" s="1"/>
  <c r="D104" i="6"/>
  <c r="Z103" i="6"/>
  <c r="Y103" i="6"/>
  <c r="X103" i="6"/>
  <c r="P103" i="6"/>
  <c r="L103" i="6"/>
  <c r="Y102" i="6"/>
  <c r="X102" i="6"/>
  <c r="P102" i="6"/>
  <c r="L102" i="6"/>
  <c r="F102" i="6"/>
  <c r="Z102" i="6" s="1"/>
  <c r="D102" i="6"/>
  <c r="X101" i="6"/>
  <c r="P101" i="6"/>
  <c r="N101" i="6"/>
  <c r="L101" i="6"/>
  <c r="F101" i="6"/>
  <c r="Z101" i="6" s="1"/>
  <c r="D101" i="6"/>
  <c r="X100" i="6"/>
  <c r="P100" i="6"/>
  <c r="L100" i="6"/>
  <c r="F100" i="6"/>
  <c r="Y100" i="6" s="1"/>
  <c r="D100" i="6"/>
  <c r="X99" i="6"/>
  <c r="P99" i="6"/>
  <c r="N99" i="6"/>
  <c r="L99" i="6"/>
  <c r="F99" i="6"/>
  <c r="Y99" i="6" s="1"/>
  <c r="D99" i="6"/>
  <c r="Y98" i="6"/>
  <c r="X98" i="6"/>
  <c r="P98" i="6"/>
  <c r="L98" i="6"/>
  <c r="F98" i="6"/>
  <c r="Z98" i="6" s="1"/>
  <c r="D98" i="6"/>
  <c r="X97" i="6"/>
  <c r="P97" i="6"/>
  <c r="N97" i="6"/>
  <c r="L97" i="6"/>
  <c r="J97" i="6"/>
  <c r="F97" i="6"/>
  <c r="Z97" i="6" s="1"/>
  <c r="D97" i="6"/>
  <c r="Y96" i="6"/>
  <c r="X96" i="6"/>
  <c r="P96" i="6"/>
  <c r="L96" i="6"/>
  <c r="F96" i="6"/>
  <c r="D96" i="6"/>
  <c r="X95" i="6"/>
  <c r="P95" i="6"/>
  <c r="N95" i="6"/>
  <c r="L95" i="6"/>
  <c r="J95" i="6"/>
  <c r="F95" i="6"/>
  <c r="Z95" i="6" s="1"/>
  <c r="D95" i="6"/>
  <c r="Z94" i="6"/>
  <c r="Y94" i="6"/>
  <c r="X94" i="6"/>
  <c r="P94" i="6"/>
  <c r="L94" i="6"/>
  <c r="X93" i="6"/>
  <c r="P93" i="6"/>
  <c r="L93" i="6"/>
  <c r="F93" i="6"/>
  <c r="Y93" i="6" s="1"/>
  <c r="Z92" i="6"/>
  <c r="H92" i="6" s="1"/>
  <c r="X92" i="6"/>
  <c r="P92" i="6"/>
  <c r="N92" i="6"/>
  <c r="L92" i="6"/>
  <c r="F92" i="6"/>
  <c r="Y92" i="6" s="1"/>
  <c r="X91" i="6"/>
  <c r="P91" i="6"/>
  <c r="N91" i="6"/>
  <c r="L91" i="6"/>
  <c r="F91" i="6"/>
  <c r="Y91" i="6" s="1"/>
  <c r="X90" i="6"/>
  <c r="P90" i="6"/>
  <c r="L90" i="6"/>
  <c r="F90" i="6"/>
  <c r="X89" i="6"/>
  <c r="V89" i="6"/>
  <c r="P89" i="6"/>
  <c r="N89" i="6"/>
  <c r="L89" i="6"/>
  <c r="J89" i="6"/>
  <c r="F89" i="6"/>
  <c r="Z89" i="6" s="1"/>
  <c r="D89" i="6"/>
  <c r="X88" i="6"/>
  <c r="V88" i="6"/>
  <c r="P88" i="6"/>
  <c r="N88" i="6"/>
  <c r="L88" i="6"/>
  <c r="J88" i="6"/>
  <c r="F88" i="6"/>
  <c r="Y88" i="6" s="1"/>
  <c r="D88" i="6"/>
  <c r="Z87" i="6"/>
  <c r="Y87" i="6"/>
  <c r="X87" i="6"/>
  <c r="P87" i="6"/>
  <c r="L87" i="6"/>
  <c r="Z86" i="6"/>
  <c r="Y86" i="6"/>
  <c r="X86" i="6"/>
  <c r="P86" i="6"/>
  <c r="L86" i="6"/>
  <c r="X85" i="6"/>
  <c r="V85" i="6"/>
  <c r="P85" i="6"/>
  <c r="L85" i="6"/>
  <c r="J85" i="6"/>
  <c r="F85" i="6"/>
  <c r="Y85" i="6" s="1"/>
  <c r="D85" i="6"/>
  <c r="Z84" i="6"/>
  <c r="X84" i="6"/>
  <c r="V84" i="6"/>
  <c r="P84" i="6"/>
  <c r="N84" i="6"/>
  <c r="L84" i="6"/>
  <c r="J84" i="6"/>
  <c r="F84" i="6"/>
  <c r="D84" i="6"/>
  <c r="Z83" i="6"/>
  <c r="Y83" i="6"/>
  <c r="X83" i="6"/>
  <c r="P83" i="6"/>
  <c r="L83" i="6"/>
  <c r="X82" i="6"/>
  <c r="P82" i="6"/>
  <c r="L82" i="6"/>
  <c r="F82" i="6"/>
  <c r="D82" i="6"/>
  <c r="X81" i="6"/>
  <c r="V81" i="6"/>
  <c r="P81" i="6"/>
  <c r="L81" i="6"/>
  <c r="J81" i="6"/>
  <c r="F81" i="6"/>
  <c r="D81" i="6"/>
  <c r="Z80" i="6"/>
  <c r="Y80" i="6"/>
  <c r="X80" i="6"/>
  <c r="P80" i="6"/>
  <c r="L80" i="6"/>
  <c r="X79" i="6"/>
  <c r="P79" i="6"/>
  <c r="N79" i="6"/>
  <c r="L79" i="6"/>
  <c r="F79" i="6"/>
  <c r="Z79" i="6" s="1"/>
  <c r="H79" i="6" s="1"/>
  <c r="D79" i="6"/>
  <c r="Z78" i="6"/>
  <c r="H78" i="6" s="1"/>
  <c r="X78" i="6"/>
  <c r="V78" i="6"/>
  <c r="P78" i="6"/>
  <c r="L78" i="6"/>
  <c r="F78" i="6"/>
  <c r="Y78" i="6" s="1"/>
  <c r="D78" i="6"/>
  <c r="X77" i="6"/>
  <c r="V77" i="6"/>
  <c r="P77" i="6"/>
  <c r="N77" i="6"/>
  <c r="L77" i="6"/>
  <c r="J77" i="6"/>
  <c r="F77" i="6"/>
  <c r="Z77" i="6" s="1"/>
  <c r="D77" i="6"/>
  <c r="Z76" i="6"/>
  <c r="Y76" i="6"/>
  <c r="X76" i="6"/>
  <c r="P76" i="6"/>
  <c r="L76" i="6"/>
  <c r="X75" i="6"/>
  <c r="V75" i="6"/>
  <c r="P75" i="6"/>
  <c r="N75" i="6"/>
  <c r="L75" i="6"/>
  <c r="F75" i="6"/>
  <c r="Z75" i="6" s="1"/>
  <c r="H75" i="6" s="1"/>
  <c r="D75" i="6"/>
  <c r="X74" i="6"/>
  <c r="V74" i="6"/>
  <c r="P74" i="6"/>
  <c r="L74" i="6"/>
  <c r="F74" i="6"/>
  <c r="Y74" i="6" s="1"/>
  <c r="D74" i="6"/>
  <c r="Y73" i="6"/>
  <c r="X73" i="6"/>
  <c r="P73" i="6"/>
  <c r="L73" i="6"/>
  <c r="F73" i="6"/>
  <c r="Z73" i="6" s="1"/>
  <c r="D73" i="6"/>
  <c r="X72" i="6"/>
  <c r="P72" i="6"/>
  <c r="L72" i="6"/>
  <c r="J72" i="6"/>
  <c r="F72" i="6"/>
  <c r="Z72" i="6" s="1"/>
  <c r="H72" i="6" s="1"/>
  <c r="D72" i="6"/>
  <c r="Z71" i="6"/>
  <c r="Y71" i="6"/>
  <c r="X71" i="6"/>
  <c r="P71" i="6"/>
  <c r="L71" i="6"/>
  <c r="X70" i="6"/>
  <c r="V70" i="6"/>
  <c r="P70" i="6"/>
  <c r="L70" i="6"/>
  <c r="F70" i="6"/>
  <c r="Z70" i="6" s="1"/>
  <c r="D70" i="6"/>
  <c r="X69" i="6"/>
  <c r="V69" i="6"/>
  <c r="P69" i="6"/>
  <c r="N69" i="6"/>
  <c r="L69" i="6"/>
  <c r="J69" i="6"/>
  <c r="F69" i="6"/>
  <c r="Y69" i="6" s="1"/>
  <c r="D69" i="6"/>
  <c r="X68" i="6"/>
  <c r="P68" i="6"/>
  <c r="L68" i="6"/>
  <c r="J68" i="6"/>
  <c r="F68" i="6"/>
  <c r="D68" i="6"/>
  <c r="Z67" i="6"/>
  <c r="Y67" i="6"/>
  <c r="X67" i="6"/>
  <c r="P67" i="6"/>
  <c r="L67" i="6"/>
  <c r="Z66" i="6"/>
  <c r="Y66" i="6"/>
  <c r="X66" i="6"/>
  <c r="P66" i="6"/>
  <c r="L66" i="6"/>
  <c r="Z65" i="6"/>
  <c r="Y65" i="6"/>
  <c r="X65" i="6"/>
  <c r="P65" i="6"/>
  <c r="L65" i="6"/>
  <c r="Z64" i="6"/>
  <c r="Y64" i="6"/>
  <c r="X64" i="6"/>
  <c r="P64" i="6"/>
  <c r="L64" i="6"/>
  <c r="Z63" i="6"/>
  <c r="Y63" i="6"/>
  <c r="X63" i="6"/>
  <c r="P63" i="6"/>
  <c r="L63" i="6"/>
  <c r="X62" i="6"/>
  <c r="V62" i="6"/>
  <c r="P62" i="6"/>
  <c r="N62" i="6"/>
  <c r="L62" i="6"/>
  <c r="J62" i="6"/>
  <c r="F62" i="6"/>
  <c r="Y62" i="6" s="1"/>
  <c r="D62" i="6"/>
  <c r="X61" i="6"/>
  <c r="P61" i="6"/>
  <c r="L61" i="6"/>
  <c r="F61" i="6"/>
  <c r="Z61" i="6" s="1"/>
  <c r="D61" i="6"/>
  <c r="X60" i="6"/>
  <c r="V60" i="6"/>
  <c r="P60" i="6"/>
  <c r="L60" i="6"/>
  <c r="J60" i="6"/>
  <c r="F60" i="6"/>
  <c r="Z60" i="6" s="1"/>
  <c r="H60" i="6" s="1"/>
  <c r="D60" i="6"/>
  <c r="X59" i="6"/>
  <c r="P59" i="6"/>
  <c r="L59" i="6"/>
  <c r="J59" i="6"/>
  <c r="F59" i="6"/>
  <c r="Y59" i="6" s="1"/>
  <c r="D59" i="6"/>
  <c r="Z58" i="6"/>
  <c r="Y58" i="6"/>
  <c r="X58" i="6"/>
  <c r="P58" i="6"/>
  <c r="L58" i="6"/>
  <c r="Z57" i="6"/>
  <c r="Y57" i="6"/>
  <c r="X57" i="6"/>
  <c r="P57" i="6"/>
  <c r="L57" i="6"/>
  <c r="Z56" i="6"/>
  <c r="X56" i="6"/>
  <c r="V56" i="6"/>
  <c r="P56" i="6"/>
  <c r="N56" i="6"/>
  <c r="L56" i="6"/>
  <c r="J56" i="6"/>
  <c r="F56" i="6"/>
  <c r="D56" i="6"/>
  <c r="X55" i="6"/>
  <c r="V55" i="6"/>
  <c r="P55" i="6"/>
  <c r="N55" i="6"/>
  <c r="L55" i="6"/>
  <c r="J55" i="6"/>
  <c r="F55" i="6"/>
  <c r="Z55" i="6" s="1"/>
  <c r="H55" i="6" s="1"/>
  <c r="D55" i="6"/>
  <c r="X54" i="6"/>
  <c r="V54" i="6"/>
  <c r="P54" i="6"/>
  <c r="N54" i="6"/>
  <c r="L54" i="6"/>
  <c r="J54" i="6"/>
  <c r="F54" i="6"/>
  <c r="Z54" i="6" s="1"/>
  <c r="D54" i="6"/>
  <c r="X53" i="6"/>
  <c r="V53" i="6"/>
  <c r="P53" i="6"/>
  <c r="N53" i="6"/>
  <c r="L53" i="6"/>
  <c r="J53" i="6"/>
  <c r="F53" i="6"/>
  <c r="D53" i="6"/>
  <c r="X52" i="6"/>
  <c r="P52" i="6"/>
  <c r="L52" i="6"/>
  <c r="F52" i="6"/>
  <c r="Y52" i="6" s="1"/>
  <c r="D52" i="6"/>
  <c r="X51" i="6"/>
  <c r="V51" i="6"/>
  <c r="P51" i="6"/>
  <c r="N51" i="6"/>
  <c r="L51" i="6"/>
  <c r="F51" i="6"/>
  <c r="D51" i="6"/>
  <c r="X50" i="6"/>
  <c r="V50" i="6"/>
  <c r="P50" i="6"/>
  <c r="N50" i="6"/>
  <c r="L50" i="6"/>
  <c r="F50" i="6"/>
  <c r="D50" i="6"/>
  <c r="X49" i="6"/>
  <c r="V49" i="6"/>
  <c r="P49" i="6"/>
  <c r="L49" i="6"/>
  <c r="J49" i="6"/>
  <c r="F49" i="6"/>
  <c r="Z49" i="6" s="1"/>
  <c r="H49" i="6" s="1"/>
  <c r="D49" i="6"/>
  <c r="Z48" i="6"/>
  <c r="X48" i="6"/>
  <c r="V48" i="6"/>
  <c r="P48" i="6"/>
  <c r="N48" i="6"/>
  <c r="L48" i="6"/>
  <c r="J48" i="6"/>
  <c r="F48" i="6"/>
  <c r="D48" i="6"/>
  <c r="Z47" i="6"/>
  <c r="Y47" i="6"/>
  <c r="X47" i="6"/>
  <c r="P47" i="6"/>
  <c r="L47" i="6"/>
  <c r="X46" i="6"/>
  <c r="P46" i="6"/>
  <c r="L46" i="6"/>
  <c r="F46" i="6"/>
  <c r="D46" i="6"/>
  <c r="X45" i="6"/>
  <c r="V45" i="6"/>
  <c r="P45" i="6"/>
  <c r="N45" i="6"/>
  <c r="L45" i="6"/>
  <c r="J45" i="6"/>
  <c r="F45" i="6"/>
  <c r="Y45" i="6" s="1"/>
  <c r="D45" i="6"/>
  <c r="X44" i="6"/>
  <c r="V44" i="6"/>
  <c r="P44" i="6"/>
  <c r="N44" i="6"/>
  <c r="L44" i="6"/>
  <c r="J44" i="6"/>
  <c r="F44" i="6"/>
  <c r="Z44" i="6" s="1"/>
  <c r="D44" i="6"/>
  <c r="X43" i="6"/>
  <c r="V43" i="6"/>
  <c r="P43" i="6"/>
  <c r="N43" i="6"/>
  <c r="L43" i="6"/>
  <c r="J43" i="6"/>
  <c r="F43" i="6"/>
  <c r="Y43" i="6" s="1"/>
  <c r="D43" i="6"/>
  <c r="Z42" i="6"/>
  <c r="H42" i="6" s="1"/>
  <c r="X42" i="6"/>
  <c r="V42" i="6"/>
  <c r="P42" i="6"/>
  <c r="L42" i="6"/>
  <c r="F42" i="6"/>
  <c r="Y42" i="6" s="1"/>
  <c r="D42" i="6"/>
  <c r="X41" i="6"/>
  <c r="V41" i="6"/>
  <c r="P41" i="6"/>
  <c r="L41" i="6"/>
  <c r="F41" i="6"/>
  <c r="Y41" i="6" s="1"/>
  <c r="D41" i="6"/>
  <c r="Z40" i="6"/>
  <c r="X40" i="6"/>
  <c r="V40" i="6"/>
  <c r="P40" i="6"/>
  <c r="N40" i="6"/>
  <c r="L40" i="6"/>
  <c r="J40" i="6"/>
  <c r="F40" i="6"/>
  <c r="D40" i="6"/>
  <c r="X39" i="6"/>
  <c r="V39" i="6"/>
  <c r="P39" i="6"/>
  <c r="N39" i="6"/>
  <c r="L39" i="6"/>
  <c r="J39" i="6"/>
  <c r="F39" i="6"/>
  <c r="Z39" i="6" s="1"/>
  <c r="H39" i="6" s="1"/>
  <c r="D39" i="6"/>
  <c r="Z38" i="6"/>
  <c r="Y38" i="6"/>
  <c r="X38" i="6"/>
  <c r="P38" i="6"/>
  <c r="L38" i="6"/>
  <c r="X37" i="6"/>
  <c r="P37" i="6"/>
  <c r="L37" i="6"/>
  <c r="F37" i="6"/>
  <c r="Y37" i="6" s="1"/>
  <c r="D37" i="6"/>
  <c r="X36" i="6"/>
  <c r="V36" i="6"/>
  <c r="P36" i="6"/>
  <c r="N36" i="6"/>
  <c r="L36" i="6"/>
  <c r="F36" i="6"/>
  <c r="Y36" i="6" s="1"/>
  <c r="D36" i="6"/>
  <c r="X35" i="6"/>
  <c r="V35" i="6"/>
  <c r="P35" i="6"/>
  <c r="N35" i="6"/>
  <c r="L35" i="6"/>
  <c r="F35" i="6"/>
  <c r="D35" i="6"/>
  <c r="X34" i="6"/>
  <c r="V34" i="6"/>
  <c r="P34" i="6"/>
  <c r="L34" i="6"/>
  <c r="J34" i="6"/>
  <c r="F34" i="6"/>
  <c r="Z34" i="6" s="1"/>
  <c r="H34" i="6" s="1"/>
  <c r="D34" i="6"/>
  <c r="X33" i="6"/>
  <c r="V33" i="6"/>
  <c r="P33" i="6"/>
  <c r="L33" i="6"/>
  <c r="J33" i="6"/>
  <c r="F33" i="6"/>
  <c r="Z33" i="6" s="1"/>
  <c r="H33" i="6" s="1"/>
  <c r="D33" i="6"/>
  <c r="X32" i="6"/>
  <c r="V32" i="6"/>
  <c r="P32" i="6"/>
  <c r="N32" i="6"/>
  <c r="L32" i="6"/>
  <c r="J32" i="6"/>
  <c r="F32" i="6"/>
  <c r="Z32" i="6" s="1"/>
  <c r="D32" i="6"/>
  <c r="X31" i="6"/>
  <c r="V31" i="6"/>
  <c r="P31" i="6"/>
  <c r="N31" i="6"/>
  <c r="L31" i="6"/>
  <c r="J31" i="6"/>
  <c r="F31" i="6"/>
  <c r="Z31" i="6" s="1"/>
  <c r="H31" i="6" s="1"/>
  <c r="D31" i="6"/>
  <c r="Z30" i="6"/>
  <c r="Y30" i="6"/>
  <c r="X30" i="6"/>
  <c r="P30" i="6"/>
  <c r="L30" i="6"/>
  <c r="X29" i="6"/>
  <c r="V29" i="6"/>
  <c r="P29" i="6"/>
  <c r="L29" i="6"/>
  <c r="F29" i="6"/>
  <c r="Y29" i="6" s="1"/>
  <c r="D29" i="6"/>
  <c r="X28" i="6"/>
  <c r="P28" i="6"/>
  <c r="L28" i="6"/>
  <c r="F28" i="6"/>
  <c r="D28" i="6"/>
  <c r="Z27" i="6"/>
  <c r="H27" i="6" s="1"/>
  <c r="Y27" i="6"/>
  <c r="X27" i="6"/>
  <c r="V27" i="6"/>
  <c r="P27" i="6"/>
  <c r="L27" i="6"/>
  <c r="J27" i="6"/>
  <c r="F27" i="6"/>
  <c r="D27" i="6"/>
  <c r="X26" i="6"/>
  <c r="V26" i="6"/>
  <c r="P26" i="6"/>
  <c r="L26" i="6"/>
  <c r="F26" i="6"/>
  <c r="Z26" i="6" s="1"/>
  <c r="H26" i="6" s="1"/>
  <c r="D26" i="6"/>
  <c r="X25" i="6"/>
  <c r="V25" i="6"/>
  <c r="P25" i="6"/>
  <c r="N25" i="6"/>
  <c r="L25" i="6"/>
  <c r="J25" i="6"/>
  <c r="F25" i="6"/>
  <c r="Z25" i="6" s="1"/>
  <c r="D25" i="6"/>
  <c r="X24" i="6"/>
  <c r="V24" i="6"/>
  <c r="P24" i="6"/>
  <c r="N24" i="6"/>
  <c r="L24" i="6"/>
  <c r="J24" i="6"/>
  <c r="F24" i="6"/>
  <c r="Y24" i="6" s="1"/>
  <c r="D24" i="6"/>
  <c r="Z23" i="6"/>
  <c r="Y23" i="6"/>
  <c r="X23" i="6"/>
  <c r="P23" i="6"/>
  <c r="L23" i="6"/>
  <c r="X22" i="6"/>
  <c r="P22" i="6"/>
  <c r="L22" i="6"/>
  <c r="J22" i="6"/>
  <c r="F22" i="6"/>
  <c r="Y22" i="6" s="1"/>
  <c r="D22" i="6"/>
  <c r="X21" i="6"/>
  <c r="P21" i="6"/>
  <c r="L21" i="6"/>
  <c r="J21" i="6"/>
  <c r="F21" i="6"/>
  <c r="D21" i="6"/>
  <c r="X20" i="6"/>
  <c r="V20" i="6"/>
  <c r="P20" i="6"/>
  <c r="N20" i="6"/>
  <c r="L20" i="6"/>
  <c r="J20" i="6"/>
  <c r="F20" i="6"/>
  <c r="D20" i="6"/>
  <c r="X19" i="6"/>
  <c r="V19" i="6"/>
  <c r="P19" i="6"/>
  <c r="N19" i="6"/>
  <c r="L19" i="6"/>
  <c r="J19" i="6"/>
  <c r="F19" i="6"/>
  <c r="Y19" i="6" s="1"/>
  <c r="D19" i="6"/>
  <c r="Z18" i="6"/>
  <c r="Y18" i="6"/>
  <c r="X18" i="6"/>
  <c r="P18" i="6"/>
  <c r="L18" i="6"/>
  <c r="X17" i="6"/>
  <c r="V17" i="6"/>
  <c r="P17" i="6"/>
  <c r="L17" i="6"/>
  <c r="J17" i="6"/>
  <c r="F17" i="6"/>
  <c r="Y17" i="6" s="1"/>
  <c r="D17" i="6"/>
  <c r="X16" i="6"/>
  <c r="P16" i="6"/>
  <c r="L16" i="6"/>
  <c r="J16" i="6"/>
  <c r="F16" i="6"/>
  <c r="D16" i="6"/>
  <c r="X15" i="6"/>
  <c r="V15" i="6"/>
  <c r="P15" i="6"/>
  <c r="N15" i="6"/>
  <c r="L15" i="6"/>
  <c r="J15" i="6"/>
  <c r="F15" i="6"/>
  <c r="Z15" i="6" s="1"/>
  <c r="G15" i="6" s="1"/>
  <c r="D15" i="6"/>
  <c r="Y14" i="6"/>
  <c r="X14" i="6"/>
  <c r="V14" i="6"/>
  <c r="P14" i="6"/>
  <c r="N14" i="6"/>
  <c r="L14" i="6"/>
  <c r="J14" i="6"/>
  <c r="F14" i="6"/>
  <c r="Z14" i="6" s="1"/>
  <c r="H14" i="6" s="1"/>
  <c r="D14" i="6"/>
  <c r="Z13" i="6"/>
  <c r="Y13" i="6"/>
  <c r="X13" i="6"/>
  <c r="P13" i="6"/>
  <c r="L13" i="6"/>
  <c r="X12" i="6"/>
  <c r="V12" i="6"/>
  <c r="P12" i="6"/>
  <c r="N12" i="6"/>
  <c r="L12" i="6"/>
  <c r="J12" i="6"/>
  <c r="F12" i="6"/>
  <c r="Z12" i="6" s="1"/>
  <c r="D12" i="6"/>
  <c r="X11" i="6"/>
  <c r="V11" i="6"/>
  <c r="P11" i="6"/>
  <c r="N11" i="6"/>
  <c r="L11" i="6"/>
  <c r="J11" i="6"/>
  <c r="F11" i="6"/>
  <c r="Z11" i="6" s="1"/>
  <c r="D11" i="6"/>
  <c r="Z10" i="6"/>
  <c r="Y10" i="6"/>
  <c r="X10" i="6"/>
  <c r="P10" i="6"/>
  <c r="L10" i="6"/>
  <c r="X9" i="6"/>
  <c r="P9" i="6"/>
  <c r="N9" i="6"/>
  <c r="L9" i="6"/>
  <c r="J9" i="6"/>
  <c r="F9" i="6"/>
  <c r="Z9" i="6" s="1"/>
  <c r="D9" i="6"/>
  <c r="X8" i="6"/>
  <c r="V8" i="6"/>
  <c r="P8" i="6"/>
  <c r="N8" i="6"/>
  <c r="L8" i="6"/>
  <c r="J8" i="6"/>
  <c r="F8" i="6"/>
  <c r="Y8" i="6" s="1"/>
  <c r="D8" i="6"/>
  <c r="Z10" i="5"/>
  <c r="Z13" i="5"/>
  <c r="Z18" i="5"/>
  <c r="Z23" i="5"/>
  <c r="Z30" i="5"/>
  <c r="Z38" i="5"/>
  <c r="Z47" i="5"/>
  <c r="Z57" i="5"/>
  <c r="Z58" i="5"/>
  <c r="Z63" i="5"/>
  <c r="Z64" i="5"/>
  <c r="Z65" i="5"/>
  <c r="Z66" i="5"/>
  <c r="Z67" i="5"/>
  <c r="Z71" i="5"/>
  <c r="Z76" i="5"/>
  <c r="Z80" i="5"/>
  <c r="Z83" i="5"/>
  <c r="Z86" i="5"/>
  <c r="Z87" i="5"/>
  <c r="Z94" i="5"/>
  <c r="Z103" i="5"/>
  <c r="Z112" i="5"/>
  <c r="Z114" i="5"/>
  <c r="Z123" i="5"/>
  <c r="Z134" i="5"/>
  <c r="Y10" i="5"/>
  <c r="Y13" i="5"/>
  <c r="Y18" i="5"/>
  <c r="Y23" i="5"/>
  <c r="Y30" i="5"/>
  <c r="Y38" i="5"/>
  <c r="Y47" i="5"/>
  <c r="Y57" i="5"/>
  <c r="Y58" i="5"/>
  <c r="Y63" i="5"/>
  <c r="Y64" i="5"/>
  <c r="Y65" i="5"/>
  <c r="Y66" i="5"/>
  <c r="Y67" i="5"/>
  <c r="Y71" i="5"/>
  <c r="Y76" i="5"/>
  <c r="Y80" i="5"/>
  <c r="Y83" i="5"/>
  <c r="Y86" i="5"/>
  <c r="Y87" i="5"/>
  <c r="Y94" i="5"/>
  <c r="Y103" i="5"/>
  <c r="Y112" i="5"/>
  <c r="Y114" i="5"/>
  <c r="Y123" i="5"/>
  <c r="Y134" i="5"/>
  <c r="L144" i="5"/>
  <c r="L143" i="5"/>
  <c r="L142" i="5"/>
  <c r="L141" i="5"/>
  <c r="L140" i="5"/>
  <c r="L139" i="5"/>
  <c r="L138" i="5"/>
  <c r="L137" i="5"/>
  <c r="L136" i="5"/>
  <c r="L135" i="5"/>
  <c r="L133" i="5"/>
  <c r="L132" i="5"/>
  <c r="L131" i="5"/>
  <c r="L130" i="5"/>
  <c r="L129" i="5"/>
  <c r="L128" i="5"/>
  <c r="L127" i="5"/>
  <c r="L126" i="5"/>
  <c r="L125" i="5"/>
  <c r="L124" i="5"/>
  <c r="L122" i="5"/>
  <c r="L121" i="5"/>
  <c r="L120" i="5"/>
  <c r="L119" i="5"/>
  <c r="L118" i="5"/>
  <c r="L117" i="5"/>
  <c r="L116" i="5"/>
  <c r="L115" i="5"/>
  <c r="L113" i="5"/>
  <c r="L111" i="5"/>
  <c r="L110" i="5"/>
  <c r="L109" i="5"/>
  <c r="L108" i="5"/>
  <c r="L107" i="5"/>
  <c r="L106" i="5"/>
  <c r="L105" i="5"/>
  <c r="L104" i="5"/>
  <c r="L102" i="5"/>
  <c r="L101" i="5"/>
  <c r="L100" i="5"/>
  <c r="L99" i="5"/>
  <c r="L98" i="5"/>
  <c r="L97" i="5"/>
  <c r="L96" i="5"/>
  <c r="L95" i="5"/>
  <c r="L93" i="5"/>
  <c r="L92" i="5"/>
  <c r="L91" i="5"/>
  <c r="L90" i="5"/>
  <c r="L89" i="5"/>
  <c r="L88" i="5"/>
  <c r="L85" i="5"/>
  <c r="L84" i="5"/>
  <c r="L82" i="5"/>
  <c r="L81" i="5"/>
  <c r="L79" i="5"/>
  <c r="L78" i="5"/>
  <c r="L77" i="5"/>
  <c r="L75" i="5"/>
  <c r="L74" i="5"/>
  <c r="L73" i="5"/>
  <c r="L72" i="5"/>
  <c r="L70" i="5"/>
  <c r="L69" i="5"/>
  <c r="L68" i="5"/>
  <c r="L66" i="5"/>
  <c r="L65" i="5"/>
  <c r="L64" i="5"/>
  <c r="L63" i="5"/>
  <c r="L62" i="5"/>
  <c r="L61" i="5"/>
  <c r="L60" i="5"/>
  <c r="L59" i="5"/>
  <c r="L56" i="5"/>
  <c r="L55" i="5"/>
  <c r="L54" i="5"/>
  <c r="L53" i="5"/>
  <c r="L52" i="5"/>
  <c r="L51" i="5"/>
  <c r="L50" i="5"/>
  <c r="L49" i="5"/>
  <c r="L48" i="5"/>
  <c r="L46" i="5"/>
  <c r="L45" i="5"/>
  <c r="L44" i="5"/>
  <c r="L43" i="5"/>
  <c r="L42" i="5"/>
  <c r="L41" i="5"/>
  <c r="L40" i="5"/>
  <c r="L39" i="5"/>
  <c r="L37" i="5"/>
  <c r="L36" i="5"/>
  <c r="L35" i="5"/>
  <c r="L34" i="5"/>
  <c r="L33" i="5"/>
  <c r="L32" i="5"/>
  <c r="L31" i="5"/>
  <c r="L29" i="5"/>
  <c r="L28" i="5"/>
  <c r="L27" i="5"/>
  <c r="L26" i="5"/>
  <c r="L25" i="5"/>
  <c r="L24" i="5"/>
  <c r="L22" i="5"/>
  <c r="L21" i="5"/>
  <c r="L20" i="5"/>
  <c r="L19" i="5"/>
  <c r="L17" i="5"/>
  <c r="L16" i="5"/>
  <c r="L15" i="5"/>
  <c r="L14" i="5"/>
  <c r="L12" i="5"/>
  <c r="L11" i="5"/>
  <c r="L9" i="5"/>
  <c r="L8" i="5"/>
  <c r="X144" i="5"/>
  <c r="V144" i="5"/>
  <c r="T144" i="5"/>
  <c r="P144" i="5"/>
  <c r="F144" i="5"/>
  <c r="Y144" i="5" s="1"/>
  <c r="D144" i="5"/>
  <c r="X143" i="5"/>
  <c r="V143" i="5"/>
  <c r="T143" i="5"/>
  <c r="P143" i="5"/>
  <c r="N143" i="5"/>
  <c r="F143" i="5"/>
  <c r="Z143" i="5" s="1"/>
  <c r="D143" i="5"/>
  <c r="X142" i="5"/>
  <c r="V142" i="5"/>
  <c r="T142" i="5"/>
  <c r="P142" i="5"/>
  <c r="F142" i="5"/>
  <c r="Z142" i="5" s="1"/>
  <c r="D142" i="5"/>
  <c r="X141" i="5"/>
  <c r="V141" i="5"/>
  <c r="T141" i="5"/>
  <c r="P141" i="5"/>
  <c r="N141" i="5"/>
  <c r="F141" i="5"/>
  <c r="D141" i="5"/>
  <c r="X140" i="5"/>
  <c r="V140" i="5"/>
  <c r="T140" i="5"/>
  <c r="P140" i="5"/>
  <c r="F140" i="5"/>
  <c r="D140" i="5"/>
  <c r="X139" i="5"/>
  <c r="T139" i="5"/>
  <c r="P139" i="5"/>
  <c r="J139" i="5"/>
  <c r="F139" i="5"/>
  <c r="Z139" i="5" s="1"/>
  <c r="D139" i="5"/>
  <c r="X138" i="5"/>
  <c r="T138" i="5"/>
  <c r="P138" i="5"/>
  <c r="J138" i="5"/>
  <c r="F138" i="5"/>
  <c r="D138" i="5"/>
  <c r="X137" i="5"/>
  <c r="T137" i="5"/>
  <c r="P137" i="5"/>
  <c r="J137" i="5"/>
  <c r="F137" i="5"/>
  <c r="Y137" i="5" s="1"/>
  <c r="D137" i="5"/>
  <c r="X136" i="5"/>
  <c r="T136" i="5"/>
  <c r="P136" i="5"/>
  <c r="J136" i="5"/>
  <c r="F136" i="5"/>
  <c r="Y136" i="5" s="1"/>
  <c r="D136" i="5"/>
  <c r="X135" i="5"/>
  <c r="T135" i="5"/>
  <c r="P135" i="5"/>
  <c r="F135" i="5"/>
  <c r="Z135" i="5" s="1"/>
  <c r="D135" i="5"/>
  <c r="X134" i="5"/>
  <c r="T134" i="5"/>
  <c r="P134" i="5"/>
  <c r="L134" i="5"/>
  <c r="X133" i="5"/>
  <c r="V133" i="5"/>
  <c r="T133" i="5"/>
  <c r="P133" i="5"/>
  <c r="F133" i="5"/>
  <c r="D133" i="5"/>
  <c r="X132" i="5"/>
  <c r="V132" i="5"/>
  <c r="T132" i="5"/>
  <c r="P132" i="5"/>
  <c r="F132" i="5"/>
  <c r="D132" i="5"/>
  <c r="X131" i="5"/>
  <c r="V131" i="5"/>
  <c r="T131" i="5"/>
  <c r="P131" i="5"/>
  <c r="F131" i="5"/>
  <c r="Z131" i="5" s="1"/>
  <c r="D131" i="5"/>
  <c r="X130" i="5"/>
  <c r="V130" i="5"/>
  <c r="T130" i="5"/>
  <c r="P130" i="5"/>
  <c r="F130" i="5"/>
  <c r="Y130" i="5" s="1"/>
  <c r="D130" i="5"/>
  <c r="X129" i="5"/>
  <c r="V129" i="5"/>
  <c r="T129" i="5"/>
  <c r="P129" i="5"/>
  <c r="F129" i="5"/>
  <c r="Z129" i="5" s="1"/>
  <c r="D129" i="5"/>
  <c r="X128" i="5"/>
  <c r="T128" i="5"/>
  <c r="P128" i="5"/>
  <c r="F128" i="5"/>
  <c r="Y128" i="5" s="1"/>
  <c r="D128" i="5"/>
  <c r="X127" i="5"/>
  <c r="T127" i="5"/>
  <c r="P127" i="5"/>
  <c r="J127" i="5"/>
  <c r="F127" i="5"/>
  <c r="Z127" i="5" s="1"/>
  <c r="H127" i="5" s="1"/>
  <c r="D127" i="5"/>
  <c r="X126" i="5"/>
  <c r="T126" i="5"/>
  <c r="P126" i="5"/>
  <c r="J126" i="5"/>
  <c r="F126" i="5"/>
  <c r="Z126" i="5" s="1"/>
  <c r="G126" i="5" s="1"/>
  <c r="D126" i="5"/>
  <c r="X125" i="5"/>
  <c r="T125" i="5"/>
  <c r="P125" i="5"/>
  <c r="J125" i="5"/>
  <c r="F125" i="5"/>
  <c r="Z125" i="5" s="1"/>
  <c r="D125" i="5"/>
  <c r="X124" i="5"/>
  <c r="T124" i="5"/>
  <c r="P124" i="5"/>
  <c r="F124" i="5"/>
  <c r="D124" i="5"/>
  <c r="X123" i="5"/>
  <c r="T123" i="5"/>
  <c r="P123" i="5"/>
  <c r="L123" i="5"/>
  <c r="X122" i="5"/>
  <c r="T122" i="5"/>
  <c r="P122" i="5"/>
  <c r="F122" i="5"/>
  <c r="Y122" i="5" s="1"/>
  <c r="D122" i="5"/>
  <c r="X121" i="5"/>
  <c r="V121" i="5"/>
  <c r="T121" i="5"/>
  <c r="P121" i="5"/>
  <c r="J121" i="5"/>
  <c r="F121" i="5"/>
  <c r="Z121" i="5" s="1"/>
  <c r="D121" i="5"/>
  <c r="X120" i="5"/>
  <c r="V120" i="5"/>
  <c r="T120" i="5"/>
  <c r="P120" i="5"/>
  <c r="N120" i="5"/>
  <c r="J120" i="5"/>
  <c r="F120" i="5"/>
  <c r="Y120" i="5" s="1"/>
  <c r="D120" i="5"/>
  <c r="X119" i="5"/>
  <c r="V119" i="5"/>
  <c r="T119" i="5"/>
  <c r="P119" i="5"/>
  <c r="N119" i="5"/>
  <c r="J119" i="5"/>
  <c r="F119" i="5"/>
  <c r="Z119" i="5" s="1"/>
  <c r="D119" i="5"/>
  <c r="X118" i="5"/>
  <c r="T118" i="5"/>
  <c r="P118" i="5"/>
  <c r="F118" i="5"/>
  <c r="Z118" i="5" s="1"/>
  <c r="H118" i="5" s="1"/>
  <c r="D118" i="5"/>
  <c r="X117" i="5"/>
  <c r="T117" i="5"/>
  <c r="P117" i="5"/>
  <c r="J117" i="5"/>
  <c r="F117" i="5"/>
  <c r="D117" i="5"/>
  <c r="X116" i="5"/>
  <c r="T116" i="5"/>
  <c r="P116" i="5"/>
  <c r="N116" i="5"/>
  <c r="J116" i="5"/>
  <c r="F116" i="5"/>
  <c r="Z116" i="5" s="1"/>
  <c r="D116" i="5"/>
  <c r="X115" i="5"/>
  <c r="T115" i="5"/>
  <c r="P115" i="5"/>
  <c r="N115" i="5"/>
  <c r="J115" i="5"/>
  <c r="F115" i="5"/>
  <c r="D115" i="5"/>
  <c r="X114" i="5"/>
  <c r="T114" i="5"/>
  <c r="P114" i="5"/>
  <c r="L114" i="5"/>
  <c r="X113" i="5"/>
  <c r="V113" i="5"/>
  <c r="T113" i="5"/>
  <c r="P113" i="5"/>
  <c r="N113" i="5"/>
  <c r="J113" i="5"/>
  <c r="F113" i="5"/>
  <c r="Z113" i="5" s="1"/>
  <c r="D113" i="5"/>
  <c r="X112" i="5"/>
  <c r="T112" i="5"/>
  <c r="P112" i="5"/>
  <c r="L112" i="5"/>
  <c r="X111" i="5"/>
  <c r="T111" i="5"/>
  <c r="P111" i="5"/>
  <c r="F111" i="5"/>
  <c r="Z111" i="5" s="1"/>
  <c r="D111" i="5"/>
  <c r="X110" i="5"/>
  <c r="T110" i="5"/>
  <c r="P110" i="5"/>
  <c r="N110" i="5"/>
  <c r="F110" i="5"/>
  <c r="Z110" i="5" s="1"/>
  <c r="G110" i="5" s="1"/>
  <c r="D110" i="5"/>
  <c r="X109" i="5"/>
  <c r="T109" i="5"/>
  <c r="P109" i="5"/>
  <c r="F109" i="5"/>
  <c r="Z109" i="5" s="1"/>
  <c r="G109" i="5" s="1"/>
  <c r="D109" i="5"/>
  <c r="X108" i="5"/>
  <c r="T108" i="5"/>
  <c r="P108" i="5"/>
  <c r="N108" i="5"/>
  <c r="F108" i="5"/>
  <c r="D108" i="5"/>
  <c r="X107" i="5"/>
  <c r="V107" i="5"/>
  <c r="T107" i="5"/>
  <c r="P107" i="5"/>
  <c r="J107" i="5"/>
  <c r="F107" i="5"/>
  <c r="Z107" i="5" s="1"/>
  <c r="D107" i="5"/>
  <c r="X106" i="5"/>
  <c r="V106" i="5"/>
  <c r="T106" i="5"/>
  <c r="P106" i="5"/>
  <c r="N106" i="5"/>
  <c r="J106" i="5"/>
  <c r="F106" i="5"/>
  <c r="Z106" i="5" s="1"/>
  <c r="D106" i="5"/>
  <c r="X105" i="5"/>
  <c r="T105" i="5"/>
  <c r="P105" i="5"/>
  <c r="J105" i="5"/>
  <c r="F105" i="5"/>
  <c r="Z105" i="5" s="1"/>
  <c r="D105" i="5"/>
  <c r="X104" i="5"/>
  <c r="V104" i="5"/>
  <c r="T104" i="5"/>
  <c r="P104" i="5"/>
  <c r="N104" i="5"/>
  <c r="J104" i="5"/>
  <c r="F104" i="5"/>
  <c r="Y104" i="5" s="1"/>
  <c r="D104" i="5"/>
  <c r="X103" i="5"/>
  <c r="T103" i="5"/>
  <c r="P103" i="5"/>
  <c r="L103" i="5"/>
  <c r="X102" i="5"/>
  <c r="T102" i="5"/>
  <c r="P102" i="5"/>
  <c r="F102" i="5"/>
  <c r="Z102" i="5" s="1"/>
  <c r="H102" i="5" s="1"/>
  <c r="D102" i="5"/>
  <c r="X101" i="5"/>
  <c r="T101" i="5"/>
  <c r="P101" i="5"/>
  <c r="N101" i="5"/>
  <c r="F101" i="5"/>
  <c r="Y101" i="5" s="1"/>
  <c r="D101" i="5"/>
  <c r="X100" i="5"/>
  <c r="T100" i="5"/>
  <c r="P100" i="5"/>
  <c r="F100" i="5"/>
  <c r="D100" i="5"/>
  <c r="X99" i="5"/>
  <c r="T99" i="5"/>
  <c r="P99" i="5"/>
  <c r="N99" i="5"/>
  <c r="F99" i="5"/>
  <c r="Z99" i="5" s="1"/>
  <c r="D99" i="5"/>
  <c r="X98" i="5"/>
  <c r="T98" i="5"/>
  <c r="P98" i="5"/>
  <c r="F98" i="5"/>
  <c r="Z98" i="5" s="1"/>
  <c r="G98" i="5" s="1"/>
  <c r="D98" i="5"/>
  <c r="X97" i="5"/>
  <c r="T97" i="5"/>
  <c r="R97" i="5"/>
  <c r="P97" i="5"/>
  <c r="N97" i="5"/>
  <c r="J97" i="5"/>
  <c r="F97" i="5"/>
  <c r="Y97" i="5" s="1"/>
  <c r="D97" i="5"/>
  <c r="X96" i="5"/>
  <c r="T96" i="5"/>
  <c r="P96" i="5"/>
  <c r="F96" i="5"/>
  <c r="Y96" i="5" s="1"/>
  <c r="D96" i="5"/>
  <c r="X95" i="5"/>
  <c r="T95" i="5"/>
  <c r="R95" i="5"/>
  <c r="P95" i="5"/>
  <c r="N95" i="5"/>
  <c r="J95" i="5"/>
  <c r="F95" i="5"/>
  <c r="Z95" i="5" s="1"/>
  <c r="D95" i="5"/>
  <c r="X94" i="5"/>
  <c r="T94" i="5"/>
  <c r="P94" i="5"/>
  <c r="L94" i="5"/>
  <c r="X93" i="5"/>
  <c r="T93" i="5"/>
  <c r="P93" i="5"/>
  <c r="F93" i="5"/>
  <c r="X92" i="5"/>
  <c r="T92" i="5"/>
  <c r="P92" i="5"/>
  <c r="N92" i="5"/>
  <c r="F92" i="5"/>
  <c r="Z92" i="5" s="1"/>
  <c r="G92" i="5" s="1"/>
  <c r="X91" i="5"/>
  <c r="T91" i="5"/>
  <c r="P91" i="5"/>
  <c r="N91" i="5"/>
  <c r="F91" i="5"/>
  <c r="Z91" i="5" s="1"/>
  <c r="G91" i="5" s="1"/>
  <c r="X90" i="5"/>
  <c r="T90" i="5"/>
  <c r="P90" i="5"/>
  <c r="F90" i="5"/>
  <c r="X89" i="5"/>
  <c r="V89" i="5"/>
  <c r="T89" i="5"/>
  <c r="P89" i="5"/>
  <c r="N89" i="5"/>
  <c r="J89" i="5"/>
  <c r="F89" i="5"/>
  <c r="D89" i="5"/>
  <c r="X88" i="5"/>
  <c r="V88" i="5"/>
  <c r="T88" i="5"/>
  <c r="R88" i="5"/>
  <c r="P88" i="5"/>
  <c r="N88" i="5"/>
  <c r="J88" i="5"/>
  <c r="F88" i="5"/>
  <c r="Y88" i="5" s="1"/>
  <c r="D88" i="5"/>
  <c r="X87" i="5"/>
  <c r="T87" i="5"/>
  <c r="P87" i="5"/>
  <c r="L87" i="5"/>
  <c r="X86" i="5"/>
  <c r="T86" i="5"/>
  <c r="P86" i="5"/>
  <c r="L86" i="5"/>
  <c r="X85" i="5"/>
  <c r="V85" i="5"/>
  <c r="T85" i="5"/>
  <c r="P85" i="5"/>
  <c r="J85" i="5"/>
  <c r="F85" i="5"/>
  <c r="D85" i="5"/>
  <c r="X84" i="5"/>
  <c r="V84" i="5"/>
  <c r="T84" i="5"/>
  <c r="R84" i="5"/>
  <c r="P84" i="5"/>
  <c r="N84" i="5"/>
  <c r="J84" i="5"/>
  <c r="F84" i="5"/>
  <c r="Z84" i="5" s="1"/>
  <c r="D84" i="5"/>
  <c r="X83" i="5"/>
  <c r="T83" i="5"/>
  <c r="P83" i="5"/>
  <c r="L83" i="5"/>
  <c r="X82" i="5"/>
  <c r="T82" i="5"/>
  <c r="P82" i="5"/>
  <c r="F82" i="5"/>
  <c r="Y82" i="5" s="1"/>
  <c r="D82" i="5"/>
  <c r="X81" i="5"/>
  <c r="V81" i="5"/>
  <c r="T81" i="5"/>
  <c r="R81" i="5"/>
  <c r="P81" i="5"/>
  <c r="J81" i="5"/>
  <c r="F81" i="5"/>
  <c r="Z81" i="5" s="1"/>
  <c r="H81" i="5" s="1"/>
  <c r="D81" i="5"/>
  <c r="X80" i="5"/>
  <c r="T80" i="5"/>
  <c r="P80" i="5"/>
  <c r="L80" i="5"/>
  <c r="X79" i="5"/>
  <c r="T79" i="5"/>
  <c r="P79" i="5"/>
  <c r="N79" i="5"/>
  <c r="F79" i="5"/>
  <c r="Y79" i="5" s="1"/>
  <c r="D79" i="5"/>
  <c r="X78" i="5"/>
  <c r="V78" i="5"/>
  <c r="T78" i="5"/>
  <c r="P78" i="5"/>
  <c r="F78" i="5"/>
  <c r="Z78" i="5" s="1"/>
  <c r="G78" i="5" s="1"/>
  <c r="D78" i="5"/>
  <c r="X77" i="5"/>
  <c r="V77" i="5"/>
  <c r="T77" i="5"/>
  <c r="R77" i="5"/>
  <c r="P77" i="5"/>
  <c r="N77" i="5"/>
  <c r="J77" i="5"/>
  <c r="F77" i="5"/>
  <c r="Z77" i="5" s="1"/>
  <c r="D77" i="5"/>
  <c r="X76" i="5"/>
  <c r="T76" i="5"/>
  <c r="P76" i="5"/>
  <c r="L76" i="5"/>
  <c r="X75" i="5"/>
  <c r="V75" i="5"/>
  <c r="T75" i="5"/>
  <c r="R75" i="5"/>
  <c r="P75" i="5"/>
  <c r="N75" i="5"/>
  <c r="F75" i="5"/>
  <c r="D75" i="5"/>
  <c r="X74" i="5"/>
  <c r="V74" i="5"/>
  <c r="T74" i="5"/>
  <c r="P74" i="5"/>
  <c r="F74" i="5"/>
  <c r="Z74" i="5" s="1"/>
  <c r="G74" i="5" s="1"/>
  <c r="D74" i="5"/>
  <c r="X73" i="5"/>
  <c r="T73" i="5"/>
  <c r="P73" i="5"/>
  <c r="F73" i="5"/>
  <c r="Y73" i="5" s="1"/>
  <c r="D73" i="5"/>
  <c r="X72" i="5"/>
  <c r="T72" i="5"/>
  <c r="P72" i="5"/>
  <c r="J72" i="5"/>
  <c r="F72" i="5"/>
  <c r="Y72" i="5" s="1"/>
  <c r="D72" i="5"/>
  <c r="X71" i="5"/>
  <c r="T71" i="5"/>
  <c r="P71" i="5"/>
  <c r="L71" i="5"/>
  <c r="X70" i="5"/>
  <c r="V70" i="5"/>
  <c r="T70" i="5"/>
  <c r="R70" i="5"/>
  <c r="P70" i="5"/>
  <c r="F70" i="5"/>
  <c r="Z70" i="5" s="1"/>
  <c r="D70" i="5"/>
  <c r="X69" i="5"/>
  <c r="V69" i="5"/>
  <c r="T69" i="5"/>
  <c r="P69" i="5"/>
  <c r="N69" i="5"/>
  <c r="J69" i="5"/>
  <c r="F69" i="5"/>
  <c r="D69" i="5"/>
  <c r="X68" i="5"/>
  <c r="T68" i="5"/>
  <c r="P68" i="5"/>
  <c r="J68" i="5"/>
  <c r="F68" i="5"/>
  <c r="Z68" i="5" s="1"/>
  <c r="D68" i="5"/>
  <c r="X67" i="5"/>
  <c r="T67" i="5"/>
  <c r="P67" i="5"/>
  <c r="L67" i="5"/>
  <c r="X66" i="5"/>
  <c r="T66" i="5"/>
  <c r="R66" i="5"/>
  <c r="P66" i="5"/>
  <c r="X65" i="5"/>
  <c r="T65" i="5"/>
  <c r="R65" i="5"/>
  <c r="P65" i="5"/>
  <c r="X64" i="5"/>
  <c r="T64" i="5"/>
  <c r="R64" i="5"/>
  <c r="P64" i="5"/>
  <c r="X63" i="5"/>
  <c r="T63" i="5"/>
  <c r="R63" i="5"/>
  <c r="P63" i="5"/>
  <c r="X62" i="5"/>
  <c r="V62" i="5"/>
  <c r="T62" i="5"/>
  <c r="P62" i="5"/>
  <c r="N62" i="5"/>
  <c r="J62" i="5"/>
  <c r="F62" i="5"/>
  <c r="Z62" i="5" s="1"/>
  <c r="D62" i="5"/>
  <c r="X61" i="5"/>
  <c r="T61" i="5"/>
  <c r="P61" i="5"/>
  <c r="F61" i="5"/>
  <c r="Z61" i="5" s="1"/>
  <c r="G61" i="5" s="1"/>
  <c r="D61" i="5"/>
  <c r="X60" i="5"/>
  <c r="V60" i="5"/>
  <c r="T60" i="5"/>
  <c r="R60" i="5"/>
  <c r="P60" i="5"/>
  <c r="J60" i="5"/>
  <c r="F60" i="5"/>
  <c r="D60" i="5"/>
  <c r="X59" i="5"/>
  <c r="T59" i="5"/>
  <c r="R59" i="5"/>
  <c r="P59" i="5"/>
  <c r="J59" i="5"/>
  <c r="F59" i="5"/>
  <c r="Z59" i="5" s="1"/>
  <c r="H59" i="5" s="1"/>
  <c r="D59" i="5"/>
  <c r="X58" i="5"/>
  <c r="T58" i="5"/>
  <c r="P58" i="5"/>
  <c r="L58" i="5"/>
  <c r="X57" i="5"/>
  <c r="T57" i="5"/>
  <c r="P57" i="5"/>
  <c r="L57" i="5"/>
  <c r="X56" i="5"/>
  <c r="V56" i="5"/>
  <c r="T56" i="5"/>
  <c r="R56" i="5"/>
  <c r="P56" i="5"/>
  <c r="N56" i="5"/>
  <c r="J56" i="5"/>
  <c r="F56" i="5"/>
  <c r="Y56" i="5" s="1"/>
  <c r="D56" i="5"/>
  <c r="X55" i="5"/>
  <c r="V55" i="5"/>
  <c r="T55" i="5"/>
  <c r="P55" i="5"/>
  <c r="N55" i="5"/>
  <c r="J55" i="5"/>
  <c r="F55" i="5"/>
  <c r="Z55" i="5" s="1"/>
  <c r="G55" i="5" s="1"/>
  <c r="D55" i="5"/>
  <c r="X54" i="5"/>
  <c r="V54" i="5"/>
  <c r="T54" i="5"/>
  <c r="R54" i="5"/>
  <c r="P54" i="5"/>
  <c r="N54" i="5"/>
  <c r="J54" i="5"/>
  <c r="F54" i="5"/>
  <c r="Z54" i="5" s="1"/>
  <c r="D54" i="5"/>
  <c r="X53" i="5"/>
  <c r="V53" i="5"/>
  <c r="T53" i="5"/>
  <c r="R53" i="5"/>
  <c r="P53" i="5"/>
  <c r="N53" i="5"/>
  <c r="J53" i="5"/>
  <c r="F53" i="5"/>
  <c r="D53" i="5"/>
  <c r="X52" i="5"/>
  <c r="T52" i="5"/>
  <c r="P52" i="5"/>
  <c r="F52" i="5"/>
  <c r="D52" i="5"/>
  <c r="X51" i="5"/>
  <c r="V51" i="5"/>
  <c r="T51" i="5"/>
  <c r="R51" i="5"/>
  <c r="P51" i="5"/>
  <c r="N51" i="5"/>
  <c r="F51" i="5"/>
  <c r="Z51" i="5" s="1"/>
  <c r="G51" i="5" s="1"/>
  <c r="D51" i="5"/>
  <c r="X50" i="5"/>
  <c r="V50" i="5"/>
  <c r="T50" i="5"/>
  <c r="R50" i="5"/>
  <c r="P50" i="5"/>
  <c r="N50" i="5"/>
  <c r="F50" i="5"/>
  <c r="Y50" i="5" s="1"/>
  <c r="D50" i="5"/>
  <c r="X49" i="5"/>
  <c r="V49" i="5"/>
  <c r="T49" i="5"/>
  <c r="R49" i="5"/>
  <c r="P49" i="5"/>
  <c r="J49" i="5"/>
  <c r="F49" i="5"/>
  <c r="Y49" i="5" s="1"/>
  <c r="D49" i="5"/>
  <c r="X48" i="5"/>
  <c r="V48" i="5"/>
  <c r="T48" i="5"/>
  <c r="R48" i="5"/>
  <c r="P48" i="5"/>
  <c r="N48" i="5"/>
  <c r="J48" i="5"/>
  <c r="F48" i="5"/>
  <c r="Y48" i="5" s="1"/>
  <c r="D48" i="5"/>
  <c r="X47" i="5"/>
  <c r="T47" i="5"/>
  <c r="P47" i="5"/>
  <c r="L47" i="5"/>
  <c r="X46" i="5"/>
  <c r="T46" i="5"/>
  <c r="P46" i="5"/>
  <c r="F46" i="5"/>
  <c r="Z46" i="5" s="1"/>
  <c r="G46" i="5" s="1"/>
  <c r="D46" i="5"/>
  <c r="X45" i="5"/>
  <c r="V45" i="5"/>
  <c r="T45" i="5"/>
  <c r="R45" i="5"/>
  <c r="P45" i="5"/>
  <c r="N45" i="5"/>
  <c r="J45" i="5"/>
  <c r="F45" i="5"/>
  <c r="Z45" i="5" s="1"/>
  <c r="D45" i="5"/>
  <c r="X44" i="5"/>
  <c r="V44" i="5"/>
  <c r="T44" i="5"/>
  <c r="R44" i="5"/>
  <c r="P44" i="5"/>
  <c r="N44" i="5"/>
  <c r="J44" i="5"/>
  <c r="F44" i="5"/>
  <c r="Z44" i="5" s="1"/>
  <c r="D44" i="5"/>
  <c r="X43" i="5"/>
  <c r="V43" i="5"/>
  <c r="T43" i="5"/>
  <c r="R43" i="5"/>
  <c r="P43" i="5"/>
  <c r="N43" i="5"/>
  <c r="J43" i="5"/>
  <c r="F43" i="5"/>
  <c r="Z43" i="5" s="1"/>
  <c r="D43" i="5"/>
  <c r="X42" i="5"/>
  <c r="V42" i="5"/>
  <c r="T42" i="5"/>
  <c r="R42" i="5"/>
  <c r="P42" i="5"/>
  <c r="F42" i="5"/>
  <c r="Z42" i="5" s="1"/>
  <c r="G42" i="5" s="1"/>
  <c r="D42" i="5"/>
  <c r="X41" i="5"/>
  <c r="V41" i="5"/>
  <c r="T41" i="5"/>
  <c r="R41" i="5"/>
  <c r="P41" i="5"/>
  <c r="F41" i="5"/>
  <c r="Y41" i="5" s="1"/>
  <c r="D41" i="5"/>
  <c r="X40" i="5"/>
  <c r="V40" i="5"/>
  <c r="T40" i="5"/>
  <c r="R40" i="5"/>
  <c r="P40" i="5"/>
  <c r="N40" i="5"/>
  <c r="J40" i="5"/>
  <c r="F40" i="5"/>
  <c r="Y40" i="5" s="1"/>
  <c r="D40" i="5"/>
  <c r="X39" i="5"/>
  <c r="V39" i="5"/>
  <c r="T39" i="5"/>
  <c r="R39" i="5"/>
  <c r="P39" i="5"/>
  <c r="N39" i="5"/>
  <c r="J39" i="5"/>
  <c r="F39" i="5"/>
  <c r="Z39" i="5" s="1"/>
  <c r="H39" i="5" s="1"/>
  <c r="D39" i="5"/>
  <c r="X38" i="5"/>
  <c r="T38" i="5"/>
  <c r="P38" i="5"/>
  <c r="L38" i="5"/>
  <c r="X37" i="5"/>
  <c r="T37" i="5"/>
  <c r="P37" i="5"/>
  <c r="F37" i="5"/>
  <c r="D37" i="5"/>
  <c r="X36" i="5"/>
  <c r="V36" i="5"/>
  <c r="T36" i="5"/>
  <c r="R36" i="5"/>
  <c r="P36" i="5"/>
  <c r="N36" i="5"/>
  <c r="F36" i="5"/>
  <c r="D36" i="5"/>
  <c r="X35" i="5"/>
  <c r="V35" i="5"/>
  <c r="T35" i="5"/>
  <c r="R35" i="5"/>
  <c r="P35" i="5"/>
  <c r="N35" i="5"/>
  <c r="F35" i="5"/>
  <c r="D35" i="5"/>
  <c r="X34" i="5"/>
  <c r="V34" i="5"/>
  <c r="T34" i="5"/>
  <c r="R34" i="5"/>
  <c r="P34" i="5"/>
  <c r="J34" i="5"/>
  <c r="F34" i="5"/>
  <c r="Z34" i="5" s="1"/>
  <c r="D34" i="5"/>
  <c r="X33" i="5"/>
  <c r="V33" i="5"/>
  <c r="T33" i="5"/>
  <c r="R33" i="5"/>
  <c r="P33" i="5"/>
  <c r="J33" i="5"/>
  <c r="F33" i="5"/>
  <c r="Z33" i="5" s="1"/>
  <c r="H33" i="5" s="1"/>
  <c r="D33" i="5"/>
  <c r="X32" i="5"/>
  <c r="V32" i="5"/>
  <c r="T32" i="5"/>
  <c r="R32" i="5"/>
  <c r="P32" i="5"/>
  <c r="N32" i="5"/>
  <c r="J32" i="5"/>
  <c r="F32" i="5"/>
  <c r="Y32" i="5" s="1"/>
  <c r="D32" i="5"/>
  <c r="X31" i="5"/>
  <c r="V31" i="5"/>
  <c r="T31" i="5"/>
  <c r="R31" i="5"/>
  <c r="P31" i="5"/>
  <c r="N31" i="5"/>
  <c r="J31" i="5"/>
  <c r="F31" i="5"/>
  <c r="Z31" i="5" s="1"/>
  <c r="D31" i="5"/>
  <c r="X30" i="5"/>
  <c r="T30" i="5"/>
  <c r="P30" i="5"/>
  <c r="L30" i="5"/>
  <c r="X29" i="5"/>
  <c r="V29" i="5"/>
  <c r="T29" i="5"/>
  <c r="R29" i="5"/>
  <c r="P29" i="5"/>
  <c r="F29" i="5"/>
  <c r="Z29" i="5" s="1"/>
  <c r="G29" i="5" s="1"/>
  <c r="D29" i="5"/>
  <c r="X28" i="5"/>
  <c r="T28" i="5"/>
  <c r="R28" i="5"/>
  <c r="P28" i="5"/>
  <c r="F28" i="5"/>
  <c r="Z28" i="5" s="1"/>
  <c r="G28" i="5" s="1"/>
  <c r="D28" i="5"/>
  <c r="X27" i="5"/>
  <c r="V27" i="5"/>
  <c r="T27" i="5"/>
  <c r="P27" i="5"/>
  <c r="J27" i="5"/>
  <c r="F27" i="5"/>
  <c r="Z27" i="5" s="1"/>
  <c r="D27" i="5"/>
  <c r="X26" i="5"/>
  <c r="V26" i="5"/>
  <c r="T26" i="5"/>
  <c r="P26" i="5"/>
  <c r="F26" i="5"/>
  <c r="D26" i="5"/>
  <c r="X25" i="5"/>
  <c r="V25" i="5"/>
  <c r="T25" i="5"/>
  <c r="R25" i="5"/>
  <c r="P25" i="5"/>
  <c r="N25" i="5"/>
  <c r="J25" i="5"/>
  <c r="F25" i="5"/>
  <c r="Z25" i="5" s="1"/>
  <c r="D25" i="5"/>
  <c r="X24" i="5"/>
  <c r="V24" i="5"/>
  <c r="T24" i="5"/>
  <c r="R24" i="5"/>
  <c r="P24" i="5"/>
  <c r="N24" i="5"/>
  <c r="J24" i="5"/>
  <c r="F24" i="5"/>
  <c r="Y24" i="5" s="1"/>
  <c r="D24" i="5"/>
  <c r="X23" i="5"/>
  <c r="T23" i="5"/>
  <c r="P23" i="5"/>
  <c r="L23" i="5"/>
  <c r="X22" i="5"/>
  <c r="T22" i="5"/>
  <c r="R22" i="5"/>
  <c r="P22" i="5"/>
  <c r="J22" i="5"/>
  <c r="F22" i="5"/>
  <c r="Z22" i="5" s="1"/>
  <c r="G22" i="5" s="1"/>
  <c r="D22" i="5"/>
  <c r="X21" i="5"/>
  <c r="T21" i="5"/>
  <c r="P21" i="5"/>
  <c r="J21" i="5"/>
  <c r="F21" i="5"/>
  <c r="Z21" i="5" s="1"/>
  <c r="D21" i="5"/>
  <c r="X20" i="5"/>
  <c r="V20" i="5"/>
  <c r="T20" i="5"/>
  <c r="P20" i="5"/>
  <c r="N20" i="5"/>
  <c r="J20" i="5"/>
  <c r="F20" i="5"/>
  <c r="Z20" i="5" s="1"/>
  <c r="G20" i="5" s="1"/>
  <c r="D20" i="5"/>
  <c r="X19" i="5"/>
  <c r="V19" i="5"/>
  <c r="T19" i="5"/>
  <c r="R19" i="5"/>
  <c r="P19" i="5"/>
  <c r="N19" i="5"/>
  <c r="J19" i="5"/>
  <c r="F19" i="5"/>
  <c r="Z19" i="5" s="1"/>
  <c r="D19" i="5"/>
  <c r="X18" i="5"/>
  <c r="T18" i="5"/>
  <c r="P18" i="5"/>
  <c r="L18" i="5"/>
  <c r="X17" i="5"/>
  <c r="V17" i="5"/>
  <c r="T17" i="5"/>
  <c r="P17" i="5"/>
  <c r="J17" i="5"/>
  <c r="F17" i="5"/>
  <c r="D17" i="5"/>
  <c r="X16" i="5"/>
  <c r="T16" i="5"/>
  <c r="P16" i="5"/>
  <c r="J16" i="5"/>
  <c r="F16" i="5"/>
  <c r="Y16" i="5" s="1"/>
  <c r="D16" i="5"/>
  <c r="X15" i="5"/>
  <c r="V15" i="5"/>
  <c r="T15" i="5"/>
  <c r="R15" i="5"/>
  <c r="P15" i="5"/>
  <c r="N15" i="5"/>
  <c r="J15" i="5"/>
  <c r="F15" i="5"/>
  <c r="D15" i="5"/>
  <c r="X14" i="5"/>
  <c r="V14" i="5"/>
  <c r="T14" i="5"/>
  <c r="R14" i="5"/>
  <c r="P14" i="5"/>
  <c r="N14" i="5"/>
  <c r="J14" i="5"/>
  <c r="F14" i="5"/>
  <c r="Z14" i="5" s="1"/>
  <c r="D14" i="5"/>
  <c r="X13" i="5"/>
  <c r="T13" i="5"/>
  <c r="P13" i="5"/>
  <c r="L13" i="5"/>
  <c r="X12" i="5"/>
  <c r="V12" i="5"/>
  <c r="T12" i="5"/>
  <c r="R12" i="5"/>
  <c r="P12" i="5"/>
  <c r="N12" i="5"/>
  <c r="J12" i="5"/>
  <c r="F12" i="5"/>
  <c r="Z12" i="5" s="1"/>
  <c r="D12" i="5"/>
  <c r="X11" i="5"/>
  <c r="V11" i="5"/>
  <c r="T11" i="5"/>
  <c r="R11" i="5"/>
  <c r="P11" i="5"/>
  <c r="N11" i="5"/>
  <c r="J11" i="5"/>
  <c r="F11" i="5"/>
  <c r="D11" i="5"/>
  <c r="X10" i="5"/>
  <c r="T10" i="5"/>
  <c r="P10" i="5"/>
  <c r="L10" i="5"/>
  <c r="X9" i="5"/>
  <c r="T9" i="5"/>
  <c r="R9" i="5"/>
  <c r="P9" i="5"/>
  <c r="N9" i="5"/>
  <c r="J9" i="5"/>
  <c r="F9" i="5"/>
  <c r="Z9" i="5" s="1"/>
  <c r="D9" i="5"/>
  <c r="X8" i="5"/>
  <c r="V8" i="5"/>
  <c r="T8" i="5"/>
  <c r="R8" i="5"/>
  <c r="P8" i="5"/>
  <c r="N8" i="5"/>
  <c r="J8" i="5"/>
  <c r="F8" i="5"/>
  <c r="D8" i="5"/>
  <c r="Y139" i="5" l="1"/>
  <c r="G115" i="6"/>
  <c r="Y11" i="6"/>
  <c r="Z19" i="6"/>
  <c r="G19" i="6" s="1"/>
  <c r="Y34" i="6"/>
  <c r="Z36" i="6"/>
  <c r="Y49" i="6"/>
  <c r="Z74" i="6"/>
  <c r="H74" i="6" s="1"/>
  <c r="Y75" i="6"/>
  <c r="Z85" i="6"/>
  <c r="H85" i="6" s="1"/>
  <c r="Z115" i="6"/>
  <c r="H115" i="6" s="1"/>
  <c r="G11" i="6"/>
  <c r="G34" i="6"/>
  <c r="Y54" i="6"/>
  <c r="Y109" i="6"/>
  <c r="Z120" i="6"/>
  <c r="Z121" i="6"/>
  <c r="H121" i="6" s="1"/>
  <c r="Y12" i="6"/>
  <c r="Y15" i="6"/>
  <c r="Y50" i="6"/>
  <c r="Y55" i="6"/>
  <c r="G78" i="6"/>
  <c r="Y116" i="6"/>
  <c r="Z129" i="6"/>
  <c r="H129" i="6" s="1"/>
  <c r="G24" i="6"/>
  <c r="Z24" i="6"/>
  <c r="H24" i="6" s="1"/>
  <c r="Y39" i="6"/>
  <c r="Z50" i="6"/>
  <c r="H50" i="6" s="1"/>
  <c r="Z62" i="6"/>
  <c r="Y81" i="6"/>
  <c r="Z116" i="6"/>
  <c r="H116" i="6" s="1"/>
  <c r="Z133" i="6"/>
  <c r="H133" i="6" s="1"/>
  <c r="Y31" i="6"/>
  <c r="Z41" i="6"/>
  <c r="H41" i="6" s="1"/>
  <c r="Z81" i="6"/>
  <c r="H81" i="6" s="1"/>
  <c r="Z99" i="6"/>
  <c r="H99" i="6" s="1"/>
  <c r="G45" i="6"/>
  <c r="Z45" i="6"/>
  <c r="H45" i="6" s="1"/>
  <c r="G56" i="6"/>
  <c r="Z59" i="6"/>
  <c r="H59" i="6" s="1"/>
  <c r="Y60" i="6"/>
  <c r="Y104" i="6"/>
  <c r="Y106" i="6"/>
  <c r="H77" i="6"/>
  <c r="Y33" i="6"/>
  <c r="Y77" i="6"/>
  <c r="H104" i="6"/>
  <c r="G55" i="6"/>
  <c r="G40" i="6"/>
  <c r="G32" i="6"/>
  <c r="G48" i="6"/>
  <c r="G84" i="6"/>
  <c r="G126" i="6"/>
  <c r="G117" i="6"/>
  <c r="G25" i="6"/>
  <c r="G27" i="6"/>
  <c r="G31" i="6"/>
  <c r="G39" i="6"/>
  <c r="H106" i="6"/>
  <c r="G139" i="6"/>
  <c r="H11" i="6"/>
  <c r="G129" i="6"/>
  <c r="G133" i="6"/>
  <c r="H15" i="6"/>
  <c r="H109" i="6"/>
  <c r="G109" i="6"/>
  <c r="H61" i="6"/>
  <c r="G61" i="6"/>
  <c r="G102" i="6"/>
  <c r="H102" i="6"/>
  <c r="G74" i="6"/>
  <c r="G92" i="6"/>
  <c r="Z8" i="6"/>
  <c r="H8" i="6" s="1"/>
  <c r="G14" i="6"/>
  <c r="Z17" i="6"/>
  <c r="H17" i="6" s="1"/>
  <c r="Y20" i="6"/>
  <c r="Z22" i="6"/>
  <c r="H22" i="6" s="1"/>
  <c r="H25" i="6"/>
  <c r="Z29" i="6"/>
  <c r="H29" i="6" s="1"/>
  <c r="H32" i="6"/>
  <c r="Y35" i="6"/>
  <c r="Z37" i="6"/>
  <c r="H37" i="6" s="1"/>
  <c r="H40" i="6"/>
  <c r="Z43" i="6"/>
  <c r="H43" i="6" s="1"/>
  <c r="H48" i="6"/>
  <c r="Y51" i="6"/>
  <c r="Y53" i="6"/>
  <c r="H56" i="6"/>
  <c r="Y61" i="6"/>
  <c r="Z69" i="6"/>
  <c r="G73" i="6"/>
  <c r="G77" i="6"/>
  <c r="Y79" i="6"/>
  <c r="H84" i="6"/>
  <c r="Z88" i="6"/>
  <c r="H88" i="6" s="1"/>
  <c r="Z91" i="6"/>
  <c r="G91" i="6" s="1"/>
  <c r="Z96" i="6"/>
  <c r="H96" i="6" s="1"/>
  <c r="G98" i="6"/>
  <c r="H101" i="6"/>
  <c r="H105" i="6"/>
  <c r="Z107" i="6"/>
  <c r="H107" i="6" s="1"/>
  <c r="Z110" i="6"/>
  <c r="H110" i="6" s="1"/>
  <c r="Z118" i="6"/>
  <c r="H118" i="6" s="1"/>
  <c r="G120" i="6"/>
  <c r="Z122" i="6"/>
  <c r="H122" i="6" s="1"/>
  <c r="Z124" i="6"/>
  <c r="H124" i="6" s="1"/>
  <c r="Y127" i="6"/>
  <c r="Y130" i="6"/>
  <c r="H132" i="6"/>
  <c r="Z137" i="6"/>
  <c r="G137" i="6" s="1"/>
  <c r="Y140" i="6"/>
  <c r="Z142" i="6"/>
  <c r="G142" i="6" s="1"/>
  <c r="H144" i="6"/>
  <c r="Y108" i="6"/>
  <c r="Y125" i="6"/>
  <c r="Z20" i="6"/>
  <c r="G20" i="6" s="1"/>
  <c r="Y25" i="6"/>
  <c r="Y32" i="6"/>
  <c r="Z35" i="6"/>
  <c r="G35" i="6" s="1"/>
  <c r="Y40" i="6"/>
  <c r="G42" i="6"/>
  <c r="Y48" i="6"/>
  <c r="Z51" i="6"/>
  <c r="H51" i="6" s="1"/>
  <c r="Z53" i="6"/>
  <c r="G53" i="6" s="1"/>
  <c r="Y56" i="6"/>
  <c r="G59" i="6"/>
  <c r="H73" i="6"/>
  <c r="G79" i="6"/>
  <c r="Y84" i="6"/>
  <c r="H98" i="6"/>
  <c r="Y111" i="6"/>
  <c r="H120" i="6"/>
  <c r="G127" i="6"/>
  <c r="G130" i="6"/>
  <c r="Y135" i="6"/>
  <c r="G140" i="6"/>
  <c r="H142" i="6"/>
  <c r="Y68" i="6"/>
  <c r="G99" i="6"/>
  <c r="Y138" i="6"/>
  <c r="Y16" i="6"/>
  <c r="Y21" i="6"/>
  <c r="Y28" i="6"/>
  <c r="G44" i="6"/>
  <c r="Z52" i="6"/>
  <c r="G52" i="6" s="1"/>
  <c r="Z68" i="6"/>
  <c r="G68" i="6" s="1"/>
  <c r="G70" i="6"/>
  <c r="Y70" i="6"/>
  <c r="G89" i="6"/>
  <c r="Z93" i="6"/>
  <c r="H93" i="6" s="1"/>
  <c r="G97" i="6"/>
  <c r="Z108" i="6"/>
  <c r="H108" i="6" s="1"/>
  <c r="G111" i="6"/>
  <c r="G113" i="6"/>
  <c r="G119" i="6"/>
  <c r="Z125" i="6"/>
  <c r="H125" i="6" s="1"/>
  <c r="Z128" i="6"/>
  <c r="H128" i="6" s="1"/>
  <c r="Y131" i="6"/>
  <c r="Z138" i="6"/>
  <c r="H138" i="6" s="1"/>
  <c r="G143" i="6"/>
  <c r="Y143" i="6"/>
  <c r="Z135" i="6"/>
  <c r="H135" i="6" s="1"/>
  <c r="G9" i="6"/>
  <c r="H9" i="6"/>
  <c r="Y9" i="6"/>
  <c r="G12" i="6"/>
  <c r="Z16" i="6"/>
  <c r="H16" i="6" s="1"/>
  <c r="Z21" i="6"/>
  <c r="H21" i="6" s="1"/>
  <c r="Y26" i="6"/>
  <c r="Z28" i="6"/>
  <c r="G28" i="6" s="1"/>
  <c r="G36" i="6"/>
  <c r="H44" i="6"/>
  <c r="G54" i="6"/>
  <c r="G62" i="6"/>
  <c r="H70" i="6"/>
  <c r="Y72" i="6"/>
  <c r="H89" i="6"/>
  <c r="Y89" i="6"/>
  <c r="G95" i="6"/>
  <c r="H97" i="6"/>
  <c r="Y97" i="6"/>
  <c r="Z100" i="6"/>
  <c r="H100" i="6" s="1"/>
  <c r="H111" i="6"/>
  <c r="H113" i="6"/>
  <c r="Y113" i="6"/>
  <c r="H119" i="6"/>
  <c r="Y119" i="6"/>
  <c r="Z131" i="6"/>
  <c r="G131" i="6" s="1"/>
  <c r="Y136" i="6"/>
  <c r="G141" i="6"/>
  <c r="Y141" i="6"/>
  <c r="H143" i="6"/>
  <c r="H12" i="6"/>
  <c r="G26" i="6"/>
  <c r="G33" i="6"/>
  <c r="H36" i="6"/>
  <c r="Y44" i="6"/>
  <c r="Y46" i="6"/>
  <c r="G49" i="6"/>
  <c r="H54" i="6"/>
  <c r="G60" i="6"/>
  <c r="H62" i="6"/>
  <c r="G72" i="6"/>
  <c r="G75" i="6"/>
  <c r="Y82" i="6"/>
  <c r="G85" i="6"/>
  <c r="Y90" i="6"/>
  <c r="H95" i="6"/>
  <c r="Y95" i="6"/>
  <c r="G121" i="6"/>
  <c r="G136" i="6"/>
  <c r="H141" i="6"/>
  <c r="Z46" i="6"/>
  <c r="H46" i="6" s="1"/>
  <c r="Z82" i="6"/>
  <c r="G82" i="6" s="1"/>
  <c r="Z90" i="6"/>
  <c r="G90" i="6" s="1"/>
  <c r="Y101" i="6"/>
  <c r="Y105" i="6"/>
  <c r="Y132" i="6"/>
  <c r="Y144" i="6"/>
  <c r="G17" i="6"/>
  <c r="G29" i="6"/>
  <c r="G101" i="6"/>
  <c r="G105" i="6"/>
  <c r="G132" i="6"/>
  <c r="G144" i="6"/>
  <c r="G139" i="5"/>
  <c r="H139" i="5"/>
  <c r="G129" i="5"/>
  <c r="H129" i="5"/>
  <c r="G31" i="5"/>
  <c r="H31" i="5"/>
  <c r="Y143" i="5"/>
  <c r="Y135" i="5"/>
  <c r="Y127" i="5"/>
  <c r="Y119" i="5"/>
  <c r="Y111" i="5"/>
  <c r="Y95" i="5"/>
  <c r="Y55" i="5"/>
  <c r="Y39" i="5"/>
  <c r="Y31" i="5"/>
  <c r="Y15" i="5"/>
  <c r="Z144" i="5"/>
  <c r="Z136" i="5"/>
  <c r="H136" i="5" s="1"/>
  <c r="Z128" i="5"/>
  <c r="H128" i="5" s="1"/>
  <c r="Z120" i="5"/>
  <c r="G120" i="5" s="1"/>
  <c r="Z104" i="5"/>
  <c r="H104" i="5" s="1"/>
  <c r="Z96" i="5"/>
  <c r="H96" i="5" s="1"/>
  <c r="Z88" i="5"/>
  <c r="H88" i="5" s="1"/>
  <c r="Z72" i="5"/>
  <c r="H72" i="5" s="1"/>
  <c r="Z56" i="5"/>
  <c r="G56" i="5" s="1"/>
  <c r="Z48" i="5"/>
  <c r="G48" i="5" s="1"/>
  <c r="Z40" i="5"/>
  <c r="G40" i="5" s="1"/>
  <c r="Z32" i="5"/>
  <c r="G32" i="5" s="1"/>
  <c r="Z24" i="5"/>
  <c r="G24" i="5" s="1"/>
  <c r="Z16" i="5"/>
  <c r="G16" i="5" s="1"/>
  <c r="H45" i="5"/>
  <c r="H77" i="5"/>
  <c r="G106" i="5"/>
  <c r="G116" i="5"/>
  <c r="Y142" i="5"/>
  <c r="Y126" i="5"/>
  <c r="Y118" i="5"/>
  <c r="Y110" i="5"/>
  <c r="Y102" i="5"/>
  <c r="Y78" i="5"/>
  <c r="Y70" i="5"/>
  <c r="Y62" i="5"/>
  <c r="Y54" i="5"/>
  <c r="Y46" i="5"/>
  <c r="Y22" i="5"/>
  <c r="Y14" i="5"/>
  <c r="Z79" i="5"/>
  <c r="H79" i="5" s="1"/>
  <c r="Z15" i="5"/>
  <c r="H15" i="5" s="1"/>
  <c r="G25" i="5"/>
  <c r="H19" i="5"/>
  <c r="G21" i="5"/>
  <c r="H74" i="5"/>
  <c r="H91" i="5"/>
  <c r="H95" i="5"/>
  <c r="G99" i="5"/>
  <c r="H106" i="5"/>
  <c r="H116" i="5"/>
  <c r="G127" i="5"/>
  <c r="Y141" i="5"/>
  <c r="Y133" i="5"/>
  <c r="Y125" i="5"/>
  <c r="Y117" i="5"/>
  <c r="Y109" i="5"/>
  <c r="Y93" i="5"/>
  <c r="Y85" i="5"/>
  <c r="Y77" i="5"/>
  <c r="Y69" i="5"/>
  <c r="Y61" i="5"/>
  <c r="Y53" i="5"/>
  <c r="Y45" i="5"/>
  <c r="Y37" i="5"/>
  <c r="Y29" i="5"/>
  <c r="Y21" i="5"/>
  <c r="G45" i="5"/>
  <c r="H111" i="5"/>
  <c r="Y140" i="5"/>
  <c r="Y132" i="5"/>
  <c r="Y124" i="5"/>
  <c r="Y116" i="5"/>
  <c r="Y108" i="5"/>
  <c r="Y100" i="5"/>
  <c r="Y92" i="5"/>
  <c r="Y84" i="5"/>
  <c r="Y68" i="5"/>
  <c r="Y60" i="5"/>
  <c r="Y52" i="5"/>
  <c r="Y44" i="5"/>
  <c r="Y36" i="5"/>
  <c r="Y28" i="5"/>
  <c r="Y20" i="5"/>
  <c r="Y12" i="5"/>
  <c r="Z141" i="5"/>
  <c r="H141" i="5" s="1"/>
  <c r="Z133" i="5"/>
  <c r="G133" i="5" s="1"/>
  <c r="Z117" i="5"/>
  <c r="H117" i="5" s="1"/>
  <c r="Z101" i="5"/>
  <c r="G101" i="5" s="1"/>
  <c r="Z93" i="5"/>
  <c r="H93" i="5" s="1"/>
  <c r="Z85" i="5"/>
  <c r="H85" i="5" s="1"/>
  <c r="Z69" i="5"/>
  <c r="G69" i="5" s="1"/>
  <c r="Z53" i="5"/>
  <c r="H53" i="5" s="1"/>
  <c r="Z37" i="5"/>
  <c r="H37" i="5" s="1"/>
  <c r="H61" i="5"/>
  <c r="G81" i="5"/>
  <c r="G121" i="5"/>
  <c r="H135" i="5"/>
  <c r="Y131" i="5"/>
  <c r="Y115" i="5"/>
  <c r="Y107" i="5"/>
  <c r="Y99" i="5"/>
  <c r="Y91" i="5"/>
  <c r="Y75" i="5"/>
  <c r="Y59" i="5"/>
  <c r="Y51" i="5"/>
  <c r="Y43" i="5"/>
  <c r="Y35" i="5"/>
  <c r="Y27" i="5"/>
  <c r="Y19" i="5"/>
  <c r="Y11" i="5"/>
  <c r="Z140" i="5"/>
  <c r="H140" i="5" s="1"/>
  <c r="Z132" i="5"/>
  <c r="G132" i="5" s="1"/>
  <c r="Z124" i="5"/>
  <c r="H124" i="5" s="1"/>
  <c r="Z108" i="5"/>
  <c r="H108" i="5" s="1"/>
  <c r="Z100" i="5"/>
  <c r="G100" i="5" s="1"/>
  <c r="Z60" i="5"/>
  <c r="H60" i="5" s="1"/>
  <c r="Z52" i="5"/>
  <c r="H52" i="5" s="1"/>
  <c r="Z36" i="5"/>
  <c r="G36" i="5" s="1"/>
  <c r="Y138" i="5"/>
  <c r="Y106" i="5"/>
  <c r="Y98" i="5"/>
  <c r="Y90" i="5"/>
  <c r="Y74" i="5"/>
  <c r="Y42" i="5"/>
  <c r="Y34" i="5"/>
  <c r="Y26" i="5"/>
  <c r="Z115" i="5"/>
  <c r="G115" i="5" s="1"/>
  <c r="Z75" i="5"/>
  <c r="H75" i="5" s="1"/>
  <c r="Z35" i="5"/>
  <c r="H35" i="5" s="1"/>
  <c r="Z11" i="5"/>
  <c r="G11" i="5" s="1"/>
  <c r="H119" i="5"/>
  <c r="H131" i="5"/>
  <c r="H29" i="5"/>
  <c r="G34" i="5"/>
  <c r="H43" i="5"/>
  <c r="G53" i="5"/>
  <c r="H68" i="5"/>
  <c r="H121" i="5"/>
  <c r="H125" i="5"/>
  <c r="Y8" i="5"/>
  <c r="Y129" i="5"/>
  <c r="Y121" i="5"/>
  <c r="Y113" i="5"/>
  <c r="Y105" i="5"/>
  <c r="Y89" i="5"/>
  <c r="Y81" i="5"/>
  <c r="Y33" i="5"/>
  <c r="Y25" i="5"/>
  <c r="Y17" i="5"/>
  <c r="Y9" i="5"/>
  <c r="Z138" i="5"/>
  <c r="H138" i="5" s="1"/>
  <c r="Z130" i="5"/>
  <c r="H130" i="5" s="1"/>
  <c r="Z122" i="5"/>
  <c r="H122" i="5" s="1"/>
  <c r="Z90" i="5"/>
  <c r="G90" i="5" s="1"/>
  <c r="Z82" i="5"/>
  <c r="G82" i="5" s="1"/>
  <c r="Z50" i="5"/>
  <c r="G50" i="5" s="1"/>
  <c r="Z26" i="5"/>
  <c r="H26" i="5" s="1"/>
  <c r="H28" i="5"/>
  <c r="H44" i="5"/>
  <c r="H51" i="5"/>
  <c r="G84" i="5"/>
  <c r="H98" i="5"/>
  <c r="H109" i="5"/>
  <c r="H143" i="5"/>
  <c r="Z8" i="5"/>
  <c r="G8" i="5" s="1"/>
  <c r="Z137" i="5"/>
  <c r="H137" i="5" s="1"/>
  <c r="Z97" i="5"/>
  <c r="G97" i="5" s="1"/>
  <c r="Z89" i="5"/>
  <c r="G89" i="5" s="1"/>
  <c r="Z73" i="5"/>
  <c r="G73" i="5" s="1"/>
  <c r="Z49" i="5"/>
  <c r="G49" i="5" s="1"/>
  <c r="Z41" i="5"/>
  <c r="H41" i="5" s="1"/>
  <c r="Z17" i="5"/>
  <c r="G17" i="5" s="1"/>
  <c r="H126" i="5"/>
  <c r="H54" i="5"/>
  <c r="H110" i="5"/>
  <c r="H142" i="5"/>
  <c r="H46" i="5"/>
  <c r="H62" i="5"/>
  <c r="H14" i="5"/>
  <c r="H78" i="5"/>
  <c r="G102" i="5"/>
  <c r="G118" i="5"/>
  <c r="H70" i="5"/>
  <c r="H9" i="5"/>
  <c r="G136" i="5"/>
  <c r="H120" i="5"/>
  <c r="G72" i="5"/>
  <c r="G144" i="5"/>
  <c r="H113" i="5"/>
  <c r="G107" i="5"/>
  <c r="G105" i="5"/>
  <c r="G88" i="5"/>
  <c r="G59" i="5"/>
  <c r="H56" i="5"/>
  <c r="H55" i="5"/>
  <c r="G39" i="5"/>
  <c r="H34" i="5"/>
  <c r="G33" i="5"/>
  <c r="H27" i="5"/>
  <c r="H25" i="5"/>
  <c r="H24" i="5"/>
  <c r="H22" i="5"/>
  <c r="H21" i="5"/>
  <c r="H20" i="5"/>
  <c r="G19" i="5"/>
  <c r="H12" i="5"/>
  <c r="G14" i="5"/>
  <c r="G27" i="5"/>
  <c r="G77" i="5"/>
  <c r="H84" i="5"/>
  <c r="H90" i="5"/>
  <c r="H105" i="5"/>
  <c r="H107" i="5"/>
  <c r="G142" i="5"/>
  <c r="H144" i="5"/>
  <c r="H42" i="5"/>
  <c r="G44" i="5"/>
  <c r="G68" i="5"/>
  <c r="G70" i="5"/>
  <c r="H92" i="5"/>
  <c r="H99" i="5"/>
  <c r="G108" i="5"/>
  <c r="G111" i="5"/>
  <c r="G113" i="5"/>
  <c r="G119" i="5"/>
  <c r="G125" i="5"/>
  <c r="G135" i="5"/>
  <c r="G143" i="5"/>
  <c r="G9" i="5"/>
  <c r="G54" i="5"/>
  <c r="G62" i="5"/>
  <c r="G93" i="5"/>
  <c r="G95" i="5"/>
  <c r="G131" i="5"/>
  <c r="G12" i="5"/>
  <c r="G43" i="5"/>
  <c r="G50" i="6" l="1"/>
  <c r="H19" i="6"/>
  <c r="G81" i="6"/>
  <c r="G41" i="6"/>
  <c r="G116" i="6"/>
  <c r="G141" i="5"/>
  <c r="H101" i="5"/>
  <c r="G26" i="5"/>
  <c r="G128" i="6"/>
  <c r="G107" i="6"/>
  <c r="G51" i="6"/>
  <c r="G108" i="6"/>
  <c r="G88" i="6"/>
  <c r="G110" i="6"/>
  <c r="H28" i="6"/>
  <c r="H131" i="6"/>
  <c r="H137" i="6"/>
  <c r="H91" i="6"/>
  <c r="G100" i="6"/>
  <c r="H52" i="6"/>
  <c r="G122" i="6"/>
  <c r="G21" i="6"/>
  <c r="G8" i="6"/>
  <c r="G93" i="6"/>
  <c r="G16" i="6"/>
  <c r="G37" i="6"/>
  <c r="H68" i="6"/>
  <c r="G96" i="6"/>
  <c r="H69" i="6"/>
  <c r="G69" i="6"/>
  <c r="H90" i="6"/>
  <c r="G22" i="6"/>
  <c r="G43" i="6"/>
  <c r="G138" i="6"/>
  <c r="H82" i="6"/>
  <c r="H35" i="6"/>
  <c r="H20" i="6"/>
  <c r="G125" i="6"/>
  <c r="G118" i="6"/>
  <c r="G135" i="6"/>
  <c r="G124" i="6"/>
  <c r="H53" i="6"/>
  <c r="G46" i="6"/>
  <c r="H11" i="5"/>
  <c r="G15" i="5"/>
  <c r="H36" i="5"/>
  <c r="H40" i="5"/>
  <c r="G41" i="5"/>
  <c r="H48" i="5"/>
  <c r="H97" i="5"/>
  <c r="G137" i="5"/>
  <c r="G140" i="5"/>
  <c r="H132" i="5"/>
  <c r="G124" i="5"/>
  <c r="G130" i="5"/>
  <c r="H115" i="5"/>
  <c r="G85" i="5"/>
  <c r="H82" i="5"/>
  <c r="H69" i="5"/>
  <c r="G35" i="5"/>
  <c r="H8" i="5"/>
  <c r="G52" i="5"/>
  <c r="G96" i="5"/>
  <c r="H89" i="5"/>
  <c r="G128" i="5"/>
  <c r="G104" i="5"/>
  <c r="H73" i="5"/>
  <c r="G117" i="5"/>
  <c r="G37" i="5"/>
  <c r="G79" i="5"/>
  <c r="H50" i="5"/>
  <c r="H133" i="5"/>
  <c r="G138" i="5"/>
  <c r="H49" i="5"/>
  <c r="H32" i="5"/>
  <c r="G122" i="5"/>
  <c r="H100" i="5"/>
  <c r="H16" i="5"/>
  <c r="H17" i="5"/>
  <c r="G75" i="5"/>
  <c r="G60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tc={723D363A-DCF1-472A-B375-AA8EC001EA8F}</author>
    <author>tc={A6BDDD5F-1736-4442-8E5C-62071443D348}</author>
    <author>tc={56B15F82-51B2-46C7-AD17-1806C1D5BF1F}</author>
    <author>tc={B750BBBB-9C61-4414-BDF4-AB04479782D2}</author>
    <author>tc={9F911F2E-B993-4195-8707-FACCDA5F0124}</author>
  </authors>
  <commentList>
    <comment ref="Q63" authorId="0" shapeId="0" xr:uid="{723D363A-DCF1-472A-B375-AA8EC001EA8F}">
      <text>
        <t>[Threaded comment]
Your version of Excel allows you to read this threaded comment; however, any edits to it will get removed if the file is opened in a newer version of Excel. Learn more: https://go.microsoft.com/fwlink/?linkid=870924
Comment:
    hendeltype zonder gasondersteunde tilt</t>
      </text>
    </comment>
    <comment ref="Q64" authorId="1" shapeId="0" xr:uid="{A6BDDD5F-1736-4442-8E5C-62071443D348}">
      <text>
        <t>[Threaded comment]
Your version of Excel allows you to read this threaded comment; however, any edits to it will get removed if the file is opened in a newer version of Excel. Learn more: https://go.microsoft.com/fwlink/?linkid=870924
Comment:
    hendeltype zonder gasondersteunde tilt</t>
      </text>
    </comment>
    <comment ref="Q65" authorId="2" shapeId="0" xr:uid="{56B15F82-51B2-46C7-AD17-1806C1D5BF1F}">
      <text>
        <t>[Threaded comment]
Your version of Excel allows you to read this threaded comment; however, any edits to it will get removed if the file is opened in a newer version of Excel. Learn more: https://go.microsoft.com/fwlink/?linkid=870924
Comment:
    met afstandbediening - zonder powertilt</t>
      </text>
    </comment>
    <comment ref="Q66" authorId="3" shapeId="0" xr:uid="{B750BBBB-9C61-4414-BDF4-AB04479782D2}">
      <text>
        <t>[Threaded comment]
Your version of Excel allows you to read this threaded comment; however, any edits to it will get removed if the file is opened in a newer version of Excel. Learn more: https://go.microsoft.com/fwlink/?linkid=870924
Comment:
    met afstandbediening - zonder powertilt</t>
      </text>
    </comment>
    <comment ref="Q81" authorId="4" shapeId="0" xr:uid="{9F911F2E-B993-4195-8707-FACCDA5F0124}">
      <text>
        <t>[Threaded comment]
Your version of Excel allows you to read this threaded comment; however, any edits to it will get removed if the file is opened in a newer version of Excel. Learn more: https://go.microsoft.com/fwlink/?linkid=870924
Comment:
    75 pk</t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tc={BD57EC24-BA7F-49DA-80F7-2D947FAFB210}</author>
    <author>tc={2E126705-E71D-433F-98B1-3504B7B4564A}</author>
    <author>tc={CE0678E7-B619-476D-8D9D-DC9615AB2DC4}</author>
    <author>tc={E90499D0-D3F5-41CF-B89F-E9062594EBB4}</author>
    <author>tc={B8862710-455E-4142-9339-81312C6074CA}</author>
  </authors>
  <commentList>
    <comment ref="Q63" authorId="0" shapeId="0" xr:uid="{BD57EC24-BA7F-49DA-80F7-2D947FAFB210}">
      <text>
        <t>[Threaded comment]
Your version of Excel allows you to read this threaded comment; however, any edits to it will get removed if the file is opened in a newer version of Excel. Learn more: https://go.microsoft.com/fwlink/?linkid=870924
Comment:
    hendeltype zonder gasondersteunde tilt</t>
      </text>
    </comment>
    <comment ref="Q64" authorId="1" shapeId="0" xr:uid="{2E126705-E71D-433F-98B1-3504B7B4564A}">
      <text>
        <t>[Threaded comment]
Your version of Excel allows you to read this threaded comment; however, any edits to it will get removed if the file is opened in a newer version of Excel. Learn more: https://go.microsoft.com/fwlink/?linkid=870924
Comment:
    hendeltype zonder gasondersteunde tilt</t>
      </text>
    </comment>
    <comment ref="Q65" authorId="2" shapeId="0" xr:uid="{CE0678E7-B619-476D-8D9D-DC9615AB2DC4}">
      <text>
        <t>[Threaded comment]
Your version of Excel allows you to read this threaded comment; however, any edits to it will get removed if the file is opened in a newer version of Excel. Learn more: https://go.microsoft.com/fwlink/?linkid=870924
Comment:
    met afstandbediening - zonder powertilt</t>
      </text>
    </comment>
    <comment ref="Q66" authorId="3" shapeId="0" xr:uid="{E90499D0-D3F5-41CF-B89F-E9062594EBB4}">
      <text>
        <t>[Threaded comment]
Your version of Excel allows you to read this threaded comment; however, any edits to it will get removed if the file is opened in a newer version of Excel. Learn more: https://go.microsoft.com/fwlink/?linkid=870924
Comment:
    met afstandbediening - zonder powertilt</t>
      </text>
    </comment>
    <comment ref="Q81" authorId="4" shapeId="0" xr:uid="{B8862710-455E-4142-9339-81312C6074CA}">
      <text>
        <t>[Threaded comment]
Your version of Excel allows you to read this threaded comment; however, any edits to it will get removed if the file is opened in a newer version of Excel. Learn more: https://go.microsoft.com/fwlink/?linkid=870924
Comment:
    75 pk</t>
      </text>
    </comment>
  </commentList>
</comments>
</file>

<file path=xl/sharedStrings.xml><?xml version="1.0" encoding="utf-8"?>
<sst xmlns="http://schemas.openxmlformats.org/spreadsheetml/2006/main" count="2246" uniqueCount="468">
  <si>
    <t>PRIJSLIJST 2025</t>
  </si>
  <si>
    <t>Prijsverschil met goedkoopste product</t>
  </si>
  <si>
    <t>Model</t>
  </si>
  <si>
    <t>Type</t>
  </si>
  <si>
    <t>Specificaties</t>
  </si>
  <si>
    <t>Excl. BTW</t>
  </si>
  <si>
    <t>Incl. 21% BTW</t>
  </si>
  <si>
    <t>in €</t>
  </si>
  <si>
    <t>in %</t>
  </si>
  <si>
    <t>OUTBOARD ENGINES SMALL</t>
  </si>
  <si>
    <t>2,3 PK</t>
  </si>
  <si>
    <t>BF 2.3</t>
  </si>
  <si>
    <t>SCHU</t>
  </si>
  <si>
    <t>2,3 pk – 4-taktmotor | 1 cilinder - 2 kleppen – 57 cm³ - kortstaart - hendeltype</t>
  </si>
  <si>
    <t>F2.5BMHS</t>
  </si>
  <si>
    <t>DF2.5S</t>
  </si>
  <si>
    <t>MFS2.5C S</t>
  </si>
  <si>
    <t>2.5MH</t>
  </si>
  <si>
    <t>LCHU</t>
  </si>
  <si>
    <t>2,3 pk – 4-taktmotor | 1 cilinder - 2 kleppen – 57 cm³ - langstaart - hendeltype</t>
  </si>
  <si>
    <t>F2.5BMHL</t>
  </si>
  <si>
    <t>DF2.5L</t>
  </si>
  <si>
    <t>MFS2.5 L</t>
  </si>
  <si>
    <t>2.5ML</t>
  </si>
  <si>
    <t>-</t>
  </si>
  <si>
    <t>4 PK</t>
  </si>
  <si>
    <t>BF 4</t>
  </si>
  <si>
    <t>SHNU</t>
  </si>
  <si>
    <t>4 pk – 4-taktmotor | 2 cilinders - 4 kleppen – 127 cm³ - kortstaart - hendeltype</t>
  </si>
  <si>
    <t>F4BMHS</t>
  </si>
  <si>
    <t>DF4AS</t>
  </si>
  <si>
    <t>MFS4D S</t>
  </si>
  <si>
    <t>4MH</t>
  </si>
  <si>
    <t>LHNU</t>
  </si>
  <si>
    <t>4 pk – 4-taktmotor | 2 cilinders - 4 kleppen – 127 cm³ - langstaart - hendeltype</t>
  </si>
  <si>
    <t>F4BMHL</t>
  </si>
  <si>
    <t>DF4AL</t>
  </si>
  <si>
    <t>MFS4D L</t>
  </si>
  <si>
    <t>4MLH</t>
  </si>
  <si>
    <t>5 PK</t>
  </si>
  <si>
    <t>BF 5</t>
  </si>
  <si>
    <t>5 pk – 4-taktmotor | 2 cilinders - 4 kleppen – 127 cm³ - kortstaart - hendeltype</t>
  </si>
  <si>
    <t>F5AMHS</t>
  </si>
  <si>
    <t>DF5AS</t>
  </si>
  <si>
    <t>MFS5D SS</t>
  </si>
  <si>
    <t>5MH</t>
  </si>
  <si>
    <t>5 pk – 4-taktmotor | 2 cilinders - 4 kleppen – 127 cm³ - langstaart - hendeltype</t>
  </si>
  <si>
    <t>F5AMHL</t>
  </si>
  <si>
    <t>DF5AL</t>
  </si>
  <si>
    <t>MFS5C SL</t>
  </si>
  <si>
    <t>5MLH</t>
  </si>
  <si>
    <t>SHU</t>
  </si>
  <si>
    <t>5 pk – 4-taktmotor | 2 cilinders - 4 kleppen – 127 cm³ - kortstaart - hendeltype - laadspoel/dynamo</t>
  </si>
  <si>
    <t>F5AMHS+</t>
  </si>
  <si>
    <t>LHU</t>
  </si>
  <si>
    <t>5 pk – 4-taktmotor | 2 cilinders - 4 kleppen – 127 cm³ - langstaart - hendeltype - laadspoel/dynamo</t>
  </si>
  <si>
    <t>F5AMHL+</t>
  </si>
  <si>
    <t>5MLHA</t>
  </si>
  <si>
    <t>6 PK</t>
  </si>
  <si>
    <t>BF 6</t>
  </si>
  <si>
    <t>6 pk – 4-taktmotor | 2 cilinders - 4 kleppen – 127 cm³ - kortstaart - hendeltype</t>
  </si>
  <si>
    <t>F6CMHS</t>
  </si>
  <si>
    <t>DF6AS</t>
  </si>
  <si>
    <t>MFS6D SS</t>
  </si>
  <si>
    <t>6MH</t>
  </si>
  <si>
    <t>6 pk – 4-taktmotor | 2 cilinders - 4 kleppen – 127 cm³ - langstaart - hendeltype</t>
  </si>
  <si>
    <t>F6CMHL</t>
  </si>
  <si>
    <t>DF6AL</t>
  </si>
  <si>
    <t>6MLH</t>
  </si>
  <si>
    <t>6 pk – 4-taktmotor | 2 cilinders - 4 kleppen – 127 cm³ - kortstaart - hendeltype - laadspoel/dynamo</t>
  </si>
  <si>
    <t>F6CMHS+</t>
  </si>
  <si>
    <t>6 pk – 4-taktmotor | 2 cilinders - 4 kleppen – 127 cm³ - langstaart - hendeltype - laadspoel/dynamo</t>
  </si>
  <si>
    <t>F6CMHL+</t>
  </si>
  <si>
    <t>MFS6D SL Sail</t>
  </si>
  <si>
    <t>8 PK</t>
  </si>
  <si>
    <t>BF 8</t>
  </si>
  <si>
    <t>8 pk – 4-taktmotor | 2 cilinders - 4 kleppen – 222 cm³ - kortstaart - hendeltype</t>
  </si>
  <si>
    <t>F8FMHS</t>
  </si>
  <si>
    <t>DF8AS</t>
  </si>
  <si>
    <t>MFS8B S</t>
  </si>
  <si>
    <t>8MH</t>
  </si>
  <si>
    <t>8 pk – 4-taktmotor | 2 cilinders - 4 kleppen – 222 cm³ - langstaart - hendeltype</t>
  </si>
  <si>
    <t>F8FMHL</t>
  </si>
  <si>
    <t>DF8AL</t>
  </si>
  <si>
    <t>MFS8B L</t>
  </si>
  <si>
    <t>8MLH</t>
  </si>
  <si>
    <t>SHSU</t>
  </si>
  <si>
    <t>8 pk – 4-taktmotor | 2 cilinders - 4 kleppen – 222 cm³ - kortstaart - hendeltype - elektrische start</t>
  </si>
  <si>
    <t>8EH</t>
  </si>
  <si>
    <t>LHSU</t>
  </si>
  <si>
    <t>8 pk – 4-taktmotor | 2 cilinders - 4 kleppen – 222 cm³ - langstaart - hendeltype - elektrische start</t>
  </si>
  <si>
    <t>F8FEL</t>
  </si>
  <si>
    <t>8ELH</t>
  </si>
  <si>
    <t>SRU</t>
  </si>
  <si>
    <t>8 pk – 4-taktmotor | 2 cilinders - 4 kleppen – 222 cm³ - kortstaart - afstandbediening - elektrische start</t>
  </si>
  <si>
    <t>MFS8B EPS</t>
  </si>
  <si>
    <t>LRU</t>
  </si>
  <si>
    <t>8 pk – 4-taktmotor | 2 cilinders - 4 kleppen – 222 cm³ - langstaart - afstandbediening - elektrische start</t>
  </si>
  <si>
    <t>MFS8B EPL</t>
  </si>
  <si>
    <t xml:space="preserve">8EL </t>
  </si>
  <si>
    <t>10 PK</t>
  </si>
  <si>
    <t>BF 10</t>
  </si>
  <si>
    <t>10 pk – 4-taktmotor | 2 cilinders - 4 kleppen – 222 cm³ - kortstaart - hendeltype</t>
  </si>
  <si>
    <t>F9.9JMHS</t>
  </si>
  <si>
    <t>DF9.9BS</t>
  </si>
  <si>
    <t>MFS9.8B S</t>
  </si>
  <si>
    <t>9,9MH</t>
  </si>
  <si>
    <t>10 pk – 4-taktmotor | 2 cilinders - 4 kleppen – 222 cm³ - langstaart - hendeltype</t>
  </si>
  <si>
    <t>F9.9JMHL</t>
  </si>
  <si>
    <t>DF9.9BL</t>
  </si>
  <si>
    <t>MFS9.8B L</t>
  </si>
  <si>
    <t>9,9MLH</t>
  </si>
  <si>
    <t>10 pk – 4-taktmotor | 2 cilinders - 4 kleppen – 222 cm³ - kortstaart - hendeltype - elektrische start</t>
  </si>
  <si>
    <t>F9.9JES</t>
  </si>
  <si>
    <t>MFS9.8B EFS</t>
  </si>
  <si>
    <t>9,9EH</t>
  </si>
  <si>
    <t>10 pk – 4-taktmotor | 2 cilinders - 4 kleppen – 222 cm³ - langstaart - hendeltype - elektrische start</t>
  </si>
  <si>
    <t>F9.9JEL</t>
  </si>
  <si>
    <t>MFS9.8B EFL</t>
  </si>
  <si>
    <t>9,9ELH</t>
  </si>
  <si>
    <t>10 pk – 4-taktmotor | 2 cilinders - 4 kleppen – 222 cm³ - kortstaart - afstandbediening - elektrische start</t>
  </si>
  <si>
    <t>DF9.9BRS</t>
  </si>
  <si>
    <t>MFS9.8B EPS</t>
  </si>
  <si>
    <t>9,9E</t>
  </si>
  <si>
    <t>10 pk – 4-taktmotor | 2 cilinders - 4 kleppen – 222 cm³ - langstaart - afstandbediening - elektrische start</t>
  </si>
  <si>
    <t>DF9.9BRL</t>
  </si>
  <si>
    <t>MFS9.8B EPL</t>
  </si>
  <si>
    <t>9,9EL</t>
  </si>
  <si>
    <t>XRU</t>
  </si>
  <si>
    <t>10 pk – 4-taktmotor | 2 cilinders - 4 kleppen – 222 cm³ - extralangstaart - afstandbediening - elektrische start</t>
  </si>
  <si>
    <t>15 PK</t>
  </si>
  <si>
    <t>BF 15</t>
  </si>
  <si>
    <t>15 pk - 4-taktmotor | 2 cilinder - 4 kleppen - 350 cm³ - kortstaart - hendeltype</t>
  </si>
  <si>
    <t>F15CMHS</t>
  </si>
  <si>
    <t>DF15AS</t>
  </si>
  <si>
    <t>MFS15E S</t>
  </si>
  <si>
    <t>15MH</t>
  </si>
  <si>
    <t>15 pk - 4-taktmotor | 2 cilinder - 4 kleppen - 350 cm³ - langstaart - hendeltype</t>
  </si>
  <si>
    <t>F15CMHL</t>
  </si>
  <si>
    <t>DF15AL</t>
  </si>
  <si>
    <t>MFS15E L</t>
  </si>
  <si>
    <t>15MLH</t>
  </si>
  <si>
    <t>15 pk - 4-taktmotor | 2 cilinder - 4 kleppen - 350 cm³ - kortstaart - hendeltype - elektrische start</t>
  </si>
  <si>
    <t>F15CEHS</t>
  </si>
  <si>
    <t>MFS15E EFS</t>
  </si>
  <si>
    <t>15EH</t>
  </si>
  <si>
    <t>15 pk - 4-taktmotor | 2 cilinder - 4 kleppen - 350 cm³ - langstaart - hendeltype - elektrische start</t>
  </si>
  <si>
    <t>F15CEHL</t>
  </si>
  <si>
    <t>MFS15E EFL</t>
  </si>
  <si>
    <t>15ELH</t>
  </si>
  <si>
    <t>15 pk - 4-taktmotor | 2 cilinder - 4 kleppen - 350 cm³ - kortstaart - afstandbediening - elektrische start</t>
  </si>
  <si>
    <t>F15CES</t>
  </si>
  <si>
    <t>DF15ARS</t>
  </si>
  <si>
    <t>MFS15E EPS</t>
  </si>
  <si>
    <t xml:space="preserve">15E </t>
  </si>
  <si>
    <t>15 pk - 4-taktmotor | 2 cilinder - 4 kleppen - 350 cm³ - langstaart - afstandbediening - elektrische start</t>
  </si>
  <si>
    <t>F15CEL</t>
  </si>
  <si>
    <t>DF15ARL</t>
  </si>
  <si>
    <t>MFS15E EPL</t>
  </si>
  <si>
    <t>15EL</t>
  </si>
  <si>
    <t>LRTU</t>
  </si>
  <si>
    <t>15 pk - 4-taktmotor | 2 cilinder - 4 kleppen - 350 cm³ - langstaart - afstandbediening - elektrische start - powertilt</t>
  </si>
  <si>
    <t>F15CEPL</t>
  </si>
  <si>
    <t>DF15ATL</t>
  </si>
  <si>
    <t>MFS15E EPTL</t>
  </si>
  <si>
    <t>15ELPT</t>
  </si>
  <si>
    <t>XRTU</t>
  </si>
  <si>
    <t>15 pk - 4-taktmotor | 2 cilinder - 4 kleppen - 350 cm³ - extralangstaart - afstandbediening - elektrische start - powertilt</t>
  </si>
  <si>
    <t>20 PK</t>
  </si>
  <si>
    <t>BF 20</t>
  </si>
  <si>
    <t>20 pk - 4-taktmotor | 2 cilinder - 4 kleppen - 350 cm³ - kortstaart - hendeltype</t>
  </si>
  <si>
    <t>F20GMHS</t>
  </si>
  <si>
    <t>DF20AS</t>
  </si>
  <si>
    <t>MFS20E S</t>
  </si>
  <si>
    <t>20MH</t>
  </si>
  <si>
    <t>20 pk - 4-taktmotor | 2 cilinder - 4 kleppen - 350 cm³ - langstaart - hendeltype</t>
  </si>
  <si>
    <t>F20GMHL</t>
  </si>
  <si>
    <t>MFS20E L</t>
  </si>
  <si>
    <t>20MLH</t>
  </si>
  <si>
    <t>20 pk - 4-taktmotor | 2 cilinder - 4 kleppen - 350 cm³ - kortstaart - hendeltype - elektrische start</t>
  </si>
  <si>
    <t>DF20AES</t>
  </si>
  <si>
    <t>MFS20E EFS</t>
  </si>
  <si>
    <t>20EH</t>
  </si>
  <si>
    <t>20 pk - 4-taktmotor | 2 cilinder - 4 kleppen - 350 cm³ - langstaart - hendeltype - elektrische start</t>
  </si>
  <si>
    <t>DF20AEL</t>
  </si>
  <si>
    <t>MFS20E EFL</t>
  </si>
  <si>
    <t>20ELH</t>
  </si>
  <si>
    <t>LHGU</t>
  </si>
  <si>
    <t>20 pk - 4-taktmotor | 2 cilinder - 4 kleppen - 350 cm³ - langstaart - hendeltype - elektrische start - gasondersteunde tilt</t>
  </si>
  <si>
    <t>20 pk - 4-taktmotor | 2 cilinder - 4 kleppen - 350 cm³ - kortstaart - afstandbediening - elektrische start</t>
  </si>
  <si>
    <t>F20GES</t>
  </si>
  <si>
    <t>DF20ARS</t>
  </si>
  <si>
    <t>MFS20E EPS</t>
  </si>
  <si>
    <t xml:space="preserve">20E </t>
  </si>
  <si>
    <t>20 pk - 4-taktmotor | 2 cilinder - 4 kleppen - 350 cm³ - langstaart - afstandbediening - elektrische start</t>
  </si>
  <si>
    <t>F20GEL</t>
  </si>
  <si>
    <t>DF20ARL</t>
  </si>
  <si>
    <t>MFS20E EPL</t>
  </si>
  <si>
    <t xml:space="preserve">20EL </t>
  </si>
  <si>
    <t>SRTU</t>
  </si>
  <si>
    <t>20 pk - 4-taktmotor | 2 cilinder - 4 kleppen - 350 cm³ - kortstaart - afstandbediening - elektrische start - powertilt</t>
  </si>
  <si>
    <t>F20GEPS</t>
  </si>
  <si>
    <t>DF20ATS</t>
  </si>
  <si>
    <t>20EPT</t>
  </si>
  <si>
    <t>20 pk - 4-taktmotor | 2 cilinder - 4 kleppen - 350 cm³ - langstaart - afstandbediening - elektrische start - powertilt</t>
  </si>
  <si>
    <t>F20GEPL</t>
  </si>
  <si>
    <t>DF20ATL</t>
  </si>
  <si>
    <t>MFS20E EPTL</t>
  </si>
  <si>
    <t>20ELPT</t>
  </si>
  <si>
    <t>OUTBOARD ENGINES MEDIUM</t>
  </si>
  <si>
    <t>30 PK</t>
  </si>
  <si>
    <t>BF 30</t>
  </si>
  <si>
    <t>30 pk - 4-taktmotor | 3 cilinder - 6 kleppen - 552 cm³ - kortstaart - afstandbediening - elektrische start - powertilt &amp; trim</t>
  </si>
  <si>
    <t>F30BETS</t>
  </si>
  <si>
    <t>30 pk - 4-taktmotor | 3 cilinder - 6 kleppen - 552 cm³ - langstaart - afstandbediening - elektrische start - powertilt &amp; trim</t>
  </si>
  <si>
    <t>F30BETL</t>
  </si>
  <si>
    <t>30ELPT</t>
  </si>
  <si>
    <t>SHGU</t>
  </si>
  <si>
    <t>30 pk - 4-taktmotor | 3 cilinder - 6 kleppen - 552 cm³ - kortstaart - hendeltype - elektrische start - gasondersteunde tilt</t>
  </si>
  <si>
    <t>30 pk - 4-taktmotor | 3 cilinder - 6 kleppen - 552 cm³ - langstaart - hendeltype - elektrische start - gasondersteunde tilt</t>
  </si>
  <si>
    <t>F30BEHDL</t>
  </si>
  <si>
    <t>DF30ATHL</t>
  </si>
  <si>
    <t>30ELGA</t>
  </si>
  <si>
    <t>40 PK</t>
  </si>
  <si>
    <t>BF 40</t>
  </si>
  <si>
    <t>SRTZ</t>
  </si>
  <si>
    <t>40 pk - 4-taktmotor | 3 cilinder - 6 kleppen - 808 cm³ - kortstaart - elektrische start - powertilt &amp; trim</t>
  </si>
  <si>
    <t>F40FETS</t>
  </si>
  <si>
    <t>LRTZ</t>
  </si>
  <si>
    <t>40 pk - 4-taktmotor | 3 cilinder - 6 kleppen - 808 cm³ - langstaart - elektrische start - powertilt &amp; trim</t>
  </si>
  <si>
    <t>F40FETL</t>
  </si>
  <si>
    <t>40ELHPT*</t>
  </si>
  <si>
    <t>40 pk - 4-taktmotor | 3 cilinder - 6 kleppen - 808 cm³ - langstaart - afstandbediening - elektrische start - powertilt &amp; trim</t>
  </si>
  <si>
    <t>DF40ATL</t>
  </si>
  <si>
    <t>MFS40A ETL</t>
  </si>
  <si>
    <t>40ELPT</t>
  </si>
  <si>
    <t>50 PK</t>
  </si>
  <si>
    <t>BF 50</t>
  </si>
  <si>
    <t>50 pk - 4-taktmotor | 3 cilinder - 6 kleppen - 808 cm³ - kortstaart - elektrische start - powertilt &amp; trim</t>
  </si>
  <si>
    <t>F50HETL</t>
  </si>
  <si>
    <t>50 pk - 4-taktmotor | 3 cilinder - 6 kleppen - 808 cm³ - kortstaart - afstandbediening - elektrische start - powertilt &amp; trim</t>
  </si>
  <si>
    <t>50 pk - 4-taktmotor | 3 cilinder - 6 kleppen - 808 cm³ - langstaart - elektrische start - powertilt &amp; trim</t>
  </si>
  <si>
    <t>50ELHPT*</t>
  </si>
  <si>
    <t>50 pk - 4-taktmotor | 3 cilinder - 6 kleppen - 808 cm³ - langstaart - afstandbediening - elektrische start - powertilt &amp; trim</t>
  </si>
  <si>
    <t>DF50ATL</t>
  </si>
  <si>
    <t>MFS50A ETL</t>
  </si>
  <si>
    <t>50ELPT</t>
  </si>
  <si>
    <t>60 PK</t>
  </si>
  <si>
    <t>BF 60</t>
  </si>
  <si>
    <t>60 pk - 4-taktmotor | 3 cilinder - 12 kleppen - 998 cm³ - langstaart - afstandbediening - elektrische start - powertilt &amp; trim</t>
  </si>
  <si>
    <t>F60FETL</t>
  </si>
  <si>
    <t>DF60ATL</t>
  </si>
  <si>
    <t>MFS60A ETL</t>
  </si>
  <si>
    <t>60ELPT</t>
  </si>
  <si>
    <t>BFP 60</t>
  </si>
  <si>
    <t>60 pk - 4-taktmotor | 3 cilinder - 12 kleppen - 998 cm³ - langstaart - afstandbediening - elektrische start - powertilt &amp; trim - power thrust transmissie</t>
  </si>
  <si>
    <t>60ELPT CT</t>
  </si>
  <si>
    <t>60 pk - 4-taktmotor | 3 cilinder - 12 kleppen - 998 cm³ - extralangstaart - afstandbediening - elektrische start - powertilt &amp; trim - power thrust transmissie</t>
  </si>
  <si>
    <t>DF60AVTL</t>
  </si>
  <si>
    <t>80 PK</t>
  </si>
  <si>
    <t>BF 80</t>
  </si>
  <si>
    <t>80 pk - 4-taktmotor (L4) | 4 cilinder - 16 kleppen - 1496 cm³ - langstaart - afstandbediening - elektrische start - powertilt &amp; trim</t>
  </si>
  <si>
    <t>F80LB</t>
  </si>
  <si>
    <t>MFS75A ETL</t>
  </si>
  <si>
    <t>80 ELPT</t>
  </si>
  <si>
    <t>80 pk - 4-taktmotor (L4) | 4 cilinder - 16 kleppen - 1496 cm³ - extralangstaart - afstandbediening - elektrische start - powertilt &amp; trim</t>
  </si>
  <si>
    <t>F80XB</t>
  </si>
  <si>
    <t>100 PK</t>
  </si>
  <si>
    <t>BF 100</t>
  </si>
  <si>
    <t>100 pk - 4-taktmotor (L4) | 4 cilinder - 16 kleppen - 1496 cm³ - langstaart - afstandbediening - elektrische start - powertilt &amp; trim</t>
  </si>
  <si>
    <t>F100LB</t>
  </si>
  <si>
    <t>DF100BTL</t>
  </si>
  <si>
    <t>MFS100A ETL</t>
  </si>
  <si>
    <t>100ELPT</t>
  </si>
  <si>
    <t>100 pk - 4-taktmotor (L4) | 4 cilinder - 16 kleppen - 1496 cm³ - extralangstaart - afstandbediening - elektrische start - powertilt &amp; trim</t>
  </si>
  <si>
    <t>F100XB</t>
  </si>
  <si>
    <t>100EXPLT</t>
  </si>
  <si>
    <t>OUTBOARD ENGINES LARGE</t>
  </si>
  <si>
    <t>115 PK</t>
  </si>
  <si>
    <t>BF 115</t>
  </si>
  <si>
    <t>115 pk - 4-taktmotor (L4) | staartstuk van 508 mm, een acculader capaciteit van 40A en power trim en tilt</t>
  </si>
  <si>
    <t>F115LB</t>
  </si>
  <si>
    <t>DF115BTL</t>
  </si>
  <si>
    <t>MFS115A ETL</t>
  </si>
  <si>
    <t>115ELPT</t>
  </si>
  <si>
    <t>115 pk - 4-taktmotor (L4) | staartstuk van 635 mm, een acculader capaciteit van 40A en power trim en tilt</t>
  </si>
  <si>
    <t>F115XB</t>
  </si>
  <si>
    <t>DF115BTX</t>
  </si>
  <si>
    <t>115EXLPT</t>
  </si>
  <si>
    <t>XCRU</t>
  </si>
  <si>
    <t>LDU IST (DBW)</t>
  </si>
  <si>
    <t>DF115BTGL</t>
  </si>
  <si>
    <t>XDU IST (DBW)</t>
  </si>
  <si>
    <t>DF115BTGX</t>
  </si>
  <si>
    <t>XCDU IST (DWB)</t>
  </si>
  <si>
    <t>135 PK</t>
  </si>
  <si>
    <t>BF 135</t>
  </si>
  <si>
    <t>135 pk - 4-taktmotor (L4) | staartstuk van 508 mm, een acculader capaciteit van 40A en power trim en tilt</t>
  </si>
  <si>
    <t>F130LA</t>
  </si>
  <si>
    <t>DF140BTL</t>
  </si>
  <si>
    <t>MFS140A ETL</t>
  </si>
  <si>
    <t>LCRU</t>
  </si>
  <si>
    <t>135 pk - 4-taktmotor (L4) | staartstuk van 635 mm, een acculader capaciteit van 40A en power trim en tilt</t>
  </si>
  <si>
    <t>F130XA</t>
  </si>
  <si>
    <t>DF140BTX</t>
  </si>
  <si>
    <t>MFS140A ETUL</t>
  </si>
  <si>
    <t>DF140BTGL</t>
  </si>
  <si>
    <t>LCDU IST (DBW)</t>
  </si>
  <si>
    <t>DF140BTGX</t>
  </si>
  <si>
    <t>XCDU IST (DBW)</t>
  </si>
  <si>
    <t>150 PK</t>
  </si>
  <si>
    <t>BF 150</t>
  </si>
  <si>
    <t>150 pk - 4-taktmotor (L4) | staartstuk van 508 mm, een acculader capaciteit van 40A en power trim en tilt</t>
  </si>
  <si>
    <t>DF150ATL</t>
  </si>
  <si>
    <t>BFT 150 LU</t>
  </si>
  <si>
    <t>prijs op aanvraag</t>
  </si>
  <si>
    <t>150L</t>
  </si>
  <si>
    <t xml:space="preserve"> </t>
  </si>
  <si>
    <t>150 pk - 4-taktmotor (L4) | staartstuk van 635 mm, een acculader capaciteit van 40A en power trim en tilt</t>
  </si>
  <si>
    <t>DF150ATX</t>
  </si>
  <si>
    <t>150XL</t>
  </si>
  <si>
    <t>150CXL</t>
  </si>
  <si>
    <t>DF150APL</t>
  </si>
  <si>
    <t>DF150APX</t>
  </si>
  <si>
    <t>175 PK</t>
  </si>
  <si>
    <t>BF 175D</t>
  </si>
  <si>
    <t>175 pk 4-taktmotor (V6) | 6 cilinder - 24 kleppen - 3583 cm³ - extralangstaart - afstandbediening - powertilt &amp; trim | Intelligent Shift &amp; Throttle</t>
  </si>
  <si>
    <t>DF175APX</t>
  </si>
  <si>
    <t>175DS</t>
  </si>
  <si>
    <t>200 PK</t>
  </si>
  <si>
    <t>BF 200D</t>
  </si>
  <si>
    <t>200 pk 4-taktmotor (V6) | 6 cilinder - 24 kleppen - 3583 cm³ - langstaart - afstandbediening - powertilt &amp; trim | mechanisch (gashendel)</t>
  </si>
  <si>
    <t>DF200ATL</t>
  </si>
  <si>
    <t>BFT 200 LU</t>
  </si>
  <si>
    <t>200 pk 4-taktmotor (V6) | 6 cilinder - 24 kleppen - 3583 cm³ - extralangstaart - afstandbediening - powertilt &amp; trim | mechanisch (gashendel)</t>
  </si>
  <si>
    <t>DF200ATX</t>
  </si>
  <si>
    <t>BFT 200 XU</t>
  </si>
  <si>
    <t>200 pk 4-taktmotor (V6) | 6 cilinder - 24 kleppen - 3583 cm³ - extralangstaart - afstandbediening - powertilt &amp; trim | mechanisch (gashendel) | counterrotating</t>
  </si>
  <si>
    <t>URU</t>
  </si>
  <si>
    <t>200 pk 4-taktmotor (V6) | 6 cilinder - 24 kleppen - 3583 cm³ - ultralangstaart - afstandbediening - powertilt &amp; trim | mechanisch (gashendel)</t>
  </si>
  <si>
    <t>LDU IST</t>
  </si>
  <si>
    <t>200 pk 4-taktmotor (V6) | 6 cilinder - 24 kleppen - 3583 cm³ - langstaart - afstandbediening - powertilt &amp; trim | Intelligent Shift &amp; Throttle</t>
  </si>
  <si>
    <t>DF200APL</t>
  </si>
  <si>
    <t>200DS L</t>
  </si>
  <si>
    <t>XDU IST</t>
  </si>
  <si>
    <t>200 pk 4-taktmotor (V6) | 6 cilinder - 24 kleppen - 3583 cm³ - extralangstaart - afstandbediening - powertilt &amp; trim | Intelligent Shift &amp; Throttle</t>
  </si>
  <si>
    <t>DF200APX</t>
  </si>
  <si>
    <t>200DS XL</t>
  </si>
  <si>
    <t>XCDU IST</t>
  </si>
  <si>
    <t>200 pk 4-taktmotor (V6) | 6 cilinder - 24 kleppen - 3583 cm³ - extralangstaart - afstandbediening - powertilt &amp; trim | Intelligent Shift &amp; Throttle | counterrotating</t>
  </si>
  <si>
    <t>200DS CXL</t>
  </si>
  <si>
    <t>UDU IST</t>
  </si>
  <si>
    <t>200 pk 4-taktmotor (V6) | 6 cilinder - 24 kleppen - 3583 cm³ - ultralangstaart - afstandbediening - powertilt &amp; trim | Intelligent Shift &amp; Throttle</t>
  </si>
  <si>
    <t>225 PK</t>
  </si>
  <si>
    <t>BF 225D</t>
  </si>
  <si>
    <t>225 pk 4-taktmotor (V6) | 6 cilinder - 24 kleppen - 3583 cm³ - langstaart - afstandbediening - powertilt &amp; trim | mechanisch (gashendel)</t>
  </si>
  <si>
    <t>225 pk 4-taktmotor (V6) | 6 cilinder - 24 kleppen - 3583 cm³ - extralangstaart - afstandbediening - powertilt &amp; trim | mechanisch (gashendel)</t>
  </si>
  <si>
    <t>BFT 225 XU</t>
  </si>
  <si>
    <t>225 pk 4-taktmotor (V6) | 6 cilinder - 24 kleppen - 3583 cm³ - extralangstaart - afstandbediening - powertilt &amp; trim | mechanisch (gashendel) | counterrotating</t>
  </si>
  <si>
    <t>225 pk 4-taktmotor (V6) | 6 cilinder - 24 kleppen - 3583 cm³ - ultralangstaart - afstandbediening - powertilt &amp; trim | mechanisch (gashendel)</t>
  </si>
  <si>
    <t>UCRU</t>
  </si>
  <si>
    <t>225 pk 4-taktmotor (V6) | 6 cilinder - 24 kleppen - 3583 cm³ - ultralangstaart - afstandbediening - powertilt &amp; trim | mechanisch (gashendel) | counterrotating</t>
  </si>
  <si>
    <t>225 pk 4-taktmotor (V6) | 6 cilinder - 24 kleppen - 3583 cm³ - langstaart - afstandbediening - powertilt &amp; trim | Intelligent Shift &amp; Throttle</t>
  </si>
  <si>
    <t>225DS L</t>
  </si>
  <si>
    <t>225 pk 4-taktmotor (V6) | 6 cilinder - 24 kleppen - 3583 cm³ - extralangstaart - afstandbediening - powertilt &amp; trim | Intelligent Shift &amp; Throttle</t>
  </si>
  <si>
    <t>225DS XL</t>
  </si>
  <si>
    <t>225 pk 4-taktmotor (V6) | 6 cilinder - 24 kleppen - 3583 cm³ - extralangstaart - afstandbediening - powertilt &amp; trim | Intelligent Shift &amp; Throttle | counterrotating</t>
  </si>
  <si>
    <t>225DS CXL</t>
  </si>
  <si>
    <t>225 pk 4-taktmotor (V6) | 6 cilinder - 24 kleppen - 3583 cm³ - ultralangstaart - afstandbediening - powertilt &amp; trim | Intelligent Shift &amp; Throttle</t>
  </si>
  <si>
    <t>225DS XXL</t>
  </si>
  <si>
    <t>UCDU IST</t>
  </si>
  <si>
    <t>225 pk 4-taktmotor (V6) | 6 cilinder - 24 kleppen - 3583 cm³ - ultralangstaart - afstandbediening - powertilt &amp; trim | Intelligent Shift &amp; Throttle | counterrotating</t>
  </si>
  <si>
    <t>225DS CXXL</t>
  </si>
  <si>
    <t>250 PK</t>
  </si>
  <si>
    <t>BF 250D</t>
  </si>
  <si>
    <t>250 pk 4-taktmotor (V6) | 6 cilinder - 24 kleppen - 3583 cm³ - langstaart - afstandbediening - powertilt &amp; trim | mechanisch (gashendel)</t>
  </si>
  <si>
    <t>250 pk 4-taktmotor (V6) | 6 cilinder - 24 kleppen - 3583 cm³ - extralangstaart - afstandbediening - powertilt &amp; trim | mechanisch (gashendel)</t>
  </si>
  <si>
    <t>BFT 250 XU</t>
  </si>
  <si>
    <t>250 pk 4-taktmotor (V6) | 6 cilinder - 24 kleppen - 3583 cm³ - extralangstaart - afstandbediening - powertilt &amp; trim | mechanisch (gashendel) | counterrotating</t>
  </si>
  <si>
    <t>250 pk 4-taktmotor (V6) | 6 cilinder - 24 kleppen - 3583 cm³ - ultralangstaart - afstandbediening - powertilt &amp; trim | mechanisch (gashendel)</t>
  </si>
  <si>
    <t>250 pk 4-taktmotor (V6) | 6 cilinder - 24 kleppen - 3583 cm³ - ultralangstaart - afstandbediening - powertilt &amp; trim | mechanisch (gashendel) | counterrotating</t>
  </si>
  <si>
    <t>250 pk 4-taktmotor (V6) | 6 cilinder - 24 kleppen - 3583 cm³ - langstaart - afstandbediening - powertilt &amp; trim | Intelligent Shift &amp; Throttle</t>
  </si>
  <si>
    <t>250DS L</t>
  </si>
  <si>
    <t>250 pk 4-taktmotor (V6) | 6 cilinder - 24 kleppen - 3583 cm³ - extralangstaart - afstandbediening - powertilt &amp; trim | Intelligent Shift &amp; Throttle</t>
  </si>
  <si>
    <t>DF250APX</t>
  </si>
  <si>
    <t>250DS XL</t>
  </si>
  <si>
    <t>250 pk 4-taktmotor (V6) | 6 cilinder - 24 kleppen - 3583 cm³ - extralangstaart - afstandbediening - powertilt &amp; trim | Intelligent Shift &amp; Throttle | counterrotating</t>
  </si>
  <si>
    <t>250DS CXL</t>
  </si>
  <si>
    <t>250 pk 4-taktmotor (V6) | 6 cilinder - 24 kleppen - 3583 cm³ - ultralangstaart - afstandbediening - powertilt &amp; trim | Intelligent Shift &amp; Throttle</t>
  </si>
  <si>
    <t>DF250APXX</t>
  </si>
  <si>
    <t>250DS XXL</t>
  </si>
  <si>
    <t>250 pk 4-taktmotor (V6) | 6 cilinder - 24 kleppen - 3583 cm³ - ultralangstaart - afstandbediening - powertilt &amp; trim | Intelligent Shift &amp; Throttle | counterrotating</t>
  </si>
  <si>
    <t>250DS CXXL</t>
  </si>
  <si>
    <t>350 PK</t>
  </si>
  <si>
    <t>BF 350</t>
  </si>
  <si>
    <t>XDU</t>
  </si>
  <si>
    <t>UDU</t>
  </si>
  <si>
    <t>XCDU</t>
  </si>
  <si>
    <t>UCDU</t>
  </si>
  <si>
    <t>Sporty White</t>
  </si>
  <si>
    <t>* met knuppel</t>
  </si>
  <si>
    <t>BF150D</t>
  </si>
  <si>
    <t>LRZ</t>
  </si>
  <si>
    <t>LCRZ</t>
  </si>
  <si>
    <t>XRZ</t>
  </si>
  <si>
    <t>XCRZ</t>
  </si>
  <si>
    <t>LDZ IST (DBW)</t>
  </si>
  <si>
    <t>LCDZ IST (DBW)</t>
  </si>
  <si>
    <t>XDZ IST (DBW)</t>
  </si>
  <si>
    <t>XCDZ IST (DBW)</t>
  </si>
  <si>
    <t>BF200D</t>
  </si>
  <si>
    <t>BF225D</t>
  </si>
  <si>
    <t>XDZ IST</t>
  </si>
  <si>
    <t>BF250D</t>
  </si>
  <si>
    <t>UDZ IST</t>
  </si>
  <si>
    <t>UCDZ IST (DBW)</t>
  </si>
  <si>
    <t>HONWAVE</t>
  </si>
  <si>
    <t>T20SE3</t>
  </si>
  <si>
    <t>T25SE3</t>
  </si>
  <si>
    <t>T25AE3</t>
  </si>
  <si>
    <t>T30AE3</t>
  </si>
  <si>
    <t>T35AE3</t>
  </si>
  <si>
    <t>T40AE3</t>
  </si>
  <si>
    <t>T24IE3</t>
  </si>
  <si>
    <t>T27IE3</t>
  </si>
  <si>
    <t>T32IE3</t>
  </si>
  <si>
    <t>T38IE3</t>
  </si>
  <si>
    <t>DF8AEL</t>
  </si>
  <si>
    <t>PRIJSLIJST 2022</t>
  </si>
  <si>
    <t>Geldig vanaf 01/01/2022</t>
  </si>
  <si>
    <t>nieuwe prijzen</t>
  </si>
  <si>
    <t>verhoging ten opzichte van begin 2022</t>
  </si>
  <si>
    <t>verhoging ten opzichte van 2021</t>
  </si>
  <si>
    <t>verhoging ten opzichte van vorig jaar</t>
  </si>
  <si>
    <t>verhoging</t>
  </si>
  <si>
    <t>MFS30C EPTS</t>
  </si>
  <si>
    <t>MFS30C EPTL</t>
  </si>
  <si>
    <t>MFS30C S</t>
  </si>
  <si>
    <t>MFS30C L</t>
  </si>
  <si>
    <t>MFS30C EPS</t>
  </si>
  <si>
    <t>MFS30C EPL</t>
  </si>
  <si>
    <t>LU</t>
  </si>
  <si>
    <t>F150LB</t>
  </si>
  <si>
    <t>LCU</t>
  </si>
  <si>
    <t>FL150LCA</t>
  </si>
  <si>
    <t>XU</t>
  </si>
  <si>
    <t>F150XB</t>
  </si>
  <si>
    <t>XCU</t>
  </si>
  <si>
    <t>FL150XCA</t>
  </si>
  <si>
    <t>F175XA</t>
  </si>
  <si>
    <t>F200FETL</t>
  </si>
  <si>
    <t>F200FETX</t>
  </si>
  <si>
    <t>FL200FETX</t>
  </si>
  <si>
    <t>F200GETL</t>
  </si>
  <si>
    <t>F200GETX</t>
  </si>
  <si>
    <t>FL200GETX</t>
  </si>
  <si>
    <t>F225FETX</t>
  </si>
  <si>
    <t>FL225FETX</t>
  </si>
  <si>
    <t>F225FETU</t>
  </si>
  <si>
    <t>F250DETX</t>
  </si>
  <si>
    <t>FL250DETX</t>
  </si>
  <si>
    <t>F250DETU</t>
  </si>
  <si>
    <t>FL250DETU</t>
  </si>
  <si>
    <t>nog oude prijzen!</t>
  </si>
  <si>
    <t>prijzen duitsland incl BTW</t>
  </si>
  <si>
    <t>zou gelijk moeten zijn</t>
  </si>
  <si>
    <t>''</t>
  </si>
  <si>
    <t>(staan voor 2025 nog niet op site)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</si>
</sst>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€&quot;\ #,##0.00"/>
  </numFmts>
  <fonts count="22" x14ac:knownFonts="1">
    <font>
      <sz val="10"/>
      <name val="Arial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i/>
      <sz val="12"/>
      <name val="Calibri"/>
      <family val="2"/>
      <scheme val="minor"/>
    </font>
    <font>
      <b/>
      <sz val="14"/>
      <name val="Arial"/>
      <family val="2"/>
    </font>
    <font>
      <b/>
      <sz val="12"/>
      <name val="Calibri"/>
      <family val="2"/>
    </font>
    <font>
      <sz val="12"/>
      <name val="Calibri"/>
      <family val="2"/>
    </font>
    <font>
      <sz val="10"/>
      <name val="Arial"/>
      <family val="2"/>
    </font>
    <font>
      <sz val="10"/>
      <name val="Arial"/>
      <family val="2"/>
    </font>
    <font>
      <b/>
      <i/>
      <sz val="14"/>
      <name val="Calibri"/>
      <family val="2"/>
      <scheme val="minor"/>
    </font>
    <font>
      <i/>
      <sz val="12"/>
      <name val="Calibri"/>
      <family val="2"/>
    </font>
    <font>
      <b/>
      <sz val="16"/>
      <name val="Calibri"/>
      <family val="2"/>
      <scheme val="minor"/>
    </font>
    <font>
      <b/>
      <sz val="12"/>
      <name val="Arial"/>
      <family val="2"/>
    </font>
    <font>
      <b/>
      <i/>
      <sz val="12"/>
      <name val="Calibri"/>
      <family val="2"/>
    </font>
    <font>
      <b/>
      <sz val="10"/>
      <name val="Calibri"/>
      <family val="2"/>
      <scheme val="minor"/>
    </font>
    <font>
      <b/>
      <sz val="12"/>
      <color rgb="FFFF0000"/>
      <name val="Calibri"/>
      <family val="2"/>
    </font>
    <font>
      <sz val="12"/>
      <color rgb="FFFF0000"/>
      <name val="Calibri"/>
      <family val="2"/>
      <scheme val="minor"/>
    </font>
    <font>
      <sz val="12"/>
      <color rgb="FF00B050"/>
      <name val="Calibri"/>
      <family val="2"/>
      <scheme val="minor"/>
    </font>
    <font>
      <b/>
      <sz val="12"/>
      <color rgb="FF00B050"/>
      <name val="Calibri"/>
      <family val="2"/>
    </font>
    <font>
      <sz val="12"/>
      <color rgb="FF92D050"/>
      <name val="Calibri"/>
      <family val="2"/>
      <scheme val="minor"/>
    </font>
    <font>
      <b/>
      <sz val="12"/>
      <color rgb="FF92D050"/>
      <name val="Calibr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</fills>
  <borders count="1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</borders>
  <cellStyleXfs count="3">
    <xf numFmtId="0" fontId="0" fillId="0" borderId="0"/>
    <xf numFmtId="9" fontId="8" fillId="0" borderId="0" applyFont="0" applyFill="0" applyBorder="0" applyAlignment="0" applyProtection="0"/>
    <xf numFmtId="9" fontId="7" fillId="0" borderId="0" applyFont="0" applyFill="0" applyBorder="0" applyAlignment="0" applyProtection="0"/>
  </cellStyleXfs>
  <cellXfs count="105">
    <xf numFmtId="0" fontId="0" fillId="0" borderId="0" xfId="0"/>
    <xf numFmtId="0" fontId="1" fillId="0" borderId="0" xfId="0" applyFont="1"/>
    <xf numFmtId="164" fontId="1" fillId="0" borderId="0" xfId="0" applyNumberFormat="1" applyFont="1" applyAlignment="1">
      <alignment horizontal="center"/>
    </xf>
    <xf numFmtId="0" fontId="1" fillId="0" borderId="1" xfId="0" applyFont="1" applyBorder="1"/>
    <xf numFmtId="0" fontId="1" fillId="0" borderId="2" xfId="0" applyFont="1" applyBorder="1"/>
    <xf numFmtId="164" fontId="1" fillId="0" borderId="2" xfId="0" applyNumberFormat="1" applyFont="1" applyBorder="1" applyAlignment="1">
      <alignment horizontal="center"/>
    </xf>
    <xf numFmtId="0" fontId="1" fillId="0" borderId="4" xfId="0" applyFont="1" applyBorder="1"/>
    <xf numFmtId="0" fontId="2" fillId="0" borderId="0" xfId="0" applyFont="1" applyAlignment="1">
      <alignment horizontal="center"/>
    </xf>
    <xf numFmtId="0" fontId="2" fillId="0" borderId="4" xfId="0" applyFont="1" applyBorder="1" applyAlignment="1">
      <alignment horizontal="center" vertical="center"/>
    </xf>
    <xf numFmtId="164" fontId="2" fillId="0" borderId="0" xfId="0" applyNumberFormat="1" applyFont="1" applyAlignment="1">
      <alignment horizontal="center" wrapText="1"/>
    </xf>
    <xf numFmtId="0" fontId="0" fillId="0" borderId="4" xfId="0" applyBorder="1"/>
    <xf numFmtId="0" fontId="0" fillId="0" borderId="1" xfId="0" applyBorder="1"/>
    <xf numFmtId="164" fontId="2" fillId="0" borderId="4" xfId="0" applyNumberFormat="1" applyFont="1" applyBorder="1" applyAlignment="1">
      <alignment horizontal="center" wrapText="1"/>
    </xf>
    <xf numFmtId="164" fontId="0" fillId="0" borderId="0" xfId="0" applyNumberFormat="1"/>
    <xf numFmtId="164" fontId="6" fillId="0" borderId="1" xfId="0" applyNumberFormat="1" applyFont="1" applyBorder="1" applyAlignment="1">
      <alignment horizontal="center"/>
    </xf>
    <xf numFmtId="164" fontId="5" fillId="0" borderId="2" xfId="0" applyNumberFormat="1" applyFont="1" applyBorder="1" applyAlignment="1">
      <alignment horizontal="center"/>
    </xf>
    <xf numFmtId="164" fontId="6" fillId="0" borderId="4" xfId="0" applyNumberFormat="1" applyFont="1" applyBorder="1" applyAlignment="1">
      <alignment horizontal="center"/>
    </xf>
    <xf numFmtId="164" fontId="5" fillId="0" borderId="0" xfId="0" applyNumberFormat="1" applyFont="1" applyAlignment="1">
      <alignment horizontal="center"/>
    </xf>
    <xf numFmtId="164" fontId="5" fillId="0" borderId="7" xfId="0" applyNumberFormat="1" applyFont="1" applyBorder="1" applyAlignment="1">
      <alignment horizontal="center"/>
    </xf>
    <xf numFmtId="164" fontId="6" fillId="0" borderId="0" xfId="0" applyNumberFormat="1" applyFont="1" applyAlignment="1">
      <alignment horizontal="center"/>
    </xf>
    <xf numFmtId="164" fontId="5" fillId="0" borderId="5" xfId="0" applyNumberFormat="1" applyFont="1" applyBorder="1" applyAlignment="1">
      <alignment horizontal="center"/>
    </xf>
    <xf numFmtId="164" fontId="5" fillId="0" borderId="8" xfId="0" applyNumberFormat="1" applyFont="1" applyBorder="1" applyAlignment="1">
      <alignment horizontal="center"/>
    </xf>
    <xf numFmtId="164" fontId="0" fillId="0" borderId="4" xfId="0" applyNumberFormat="1" applyBorder="1"/>
    <xf numFmtId="164" fontId="0" fillId="0" borderId="1" xfId="0" applyNumberFormat="1" applyBorder="1"/>
    <xf numFmtId="0" fontId="1" fillId="0" borderId="0" xfId="0" applyFont="1" applyAlignment="1">
      <alignment vertical="top" wrapText="1"/>
    </xf>
    <xf numFmtId="9" fontId="1" fillId="0" borderId="0" xfId="1" applyFont="1" applyAlignment="1">
      <alignment horizontal="center"/>
    </xf>
    <xf numFmtId="0" fontId="3" fillId="2" borderId="4" xfId="0" applyFont="1" applyFill="1" applyBorder="1"/>
    <xf numFmtId="0" fontId="1" fillId="2" borderId="0" xfId="0" applyFont="1" applyFill="1"/>
    <xf numFmtId="164" fontId="1" fillId="2" borderId="0" xfId="0" applyNumberFormat="1" applyFont="1" applyFill="1" applyAlignment="1">
      <alignment horizontal="center"/>
    </xf>
    <xf numFmtId="164" fontId="0" fillId="2" borderId="0" xfId="0" applyNumberFormat="1" applyFill="1"/>
    <xf numFmtId="0" fontId="9" fillId="3" borderId="4" xfId="0" applyFont="1" applyFill="1" applyBorder="1"/>
    <xf numFmtId="0" fontId="1" fillId="3" borderId="0" xfId="0" applyFont="1" applyFill="1"/>
    <xf numFmtId="164" fontId="1" fillId="3" borderId="0" xfId="0" applyNumberFormat="1" applyFont="1" applyFill="1" applyAlignment="1">
      <alignment horizontal="center"/>
    </xf>
    <xf numFmtId="0" fontId="2" fillId="3" borderId="0" xfId="0" applyFont="1" applyFill="1" applyAlignment="1">
      <alignment vertical="center"/>
    </xf>
    <xf numFmtId="0" fontId="2" fillId="3" borderId="5" xfId="0" applyFont="1" applyFill="1" applyBorder="1" applyAlignment="1">
      <alignment vertical="center"/>
    </xf>
    <xf numFmtId="164" fontId="2" fillId="2" borderId="0" xfId="0" applyNumberFormat="1" applyFont="1" applyFill="1" applyAlignment="1">
      <alignment horizontal="center"/>
    </xf>
    <xf numFmtId="0" fontId="0" fillId="2" borderId="4" xfId="0" applyFill="1" applyBorder="1"/>
    <xf numFmtId="0" fontId="0" fillId="2" borderId="0" xfId="0" applyFill="1"/>
    <xf numFmtId="164" fontId="5" fillId="2" borderId="0" xfId="0" applyNumberFormat="1" applyFont="1" applyFill="1" applyAlignment="1">
      <alignment horizontal="center"/>
    </xf>
    <xf numFmtId="164" fontId="6" fillId="2" borderId="4" xfId="0" applyNumberFormat="1" applyFont="1" applyFill="1" applyBorder="1" applyAlignment="1">
      <alignment horizontal="center"/>
    </xf>
    <xf numFmtId="164" fontId="0" fillId="2" borderId="4" xfId="0" applyNumberFormat="1" applyFill="1" applyBorder="1"/>
    <xf numFmtId="164" fontId="5" fillId="2" borderId="5" xfId="0" applyNumberFormat="1" applyFont="1" applyFill="1" applyBorder="1" applyAlignment="1">
      <alignment horizontal="center"/>
    </xf>
    <xf numFmtId="164" fontId="2" fillId="3" borderId="5" xfId="0" applyNumberFormat="1" applyFont="1" applyFill="1" applyBorder="1" applyAlignment="1">
      <alignment horizontal="center"/>
    </xf>
    <xf numFmtId="0" fontId="2" fillId="0" borderId="0" xfId="0" applyFont="1"/>
    <xf numFmtId="0" fontId="2" fillId="0" borderId="0" xfId="0" applyFont="1" applyAlignment="1">
      <alignment horizontal="center" vertical="center"/>
    </xf>
    <xf numFmtId="0" fontId="9" fillId="3" borderId="0" xfId="0" applyFont="1" applyFill="1"/>
    <xf numFmtId="0" fontId="3" fillId="2" borderId="0" xfId="0" applyFont="1" applyFill="1"/>
    <xf numFmtId="164" fontId="6" fillId="2" borderId="0" xfId="0" applyNumberFormat="1" applyFont="1" applyFill="1" applyAlignment="1">
      <alignment horizontal="center"/>
    </xf>
    <xf numFmtId="0" fontId="0" fillId="0" borderId="2" xfId="0" applyBorder="1"/>
    <xf numFmtId="164" fontId="6" fillId="0" borderId="2" xfId="0" applyNumberFormat="1" applyFont="1" applyBorder="1" applyAlignment="1">
      <alignment horizontal="center"/>
    </xf>
    <xf numFmtId="164" fontId="0" fillId="0" borderId="2" xfId="0" applyNumberFormat="1" applyBorder="1"/>
    <xf numFmtId="0" fontId="1" fillId="0" borderId="4" xfId="0" applyFont="1" applyBorder="1" applyAlignment="1">
      <alignment horizontal="center"/>
    </xf>
    <xf numFmtId="0" fontId="1" fillId="0" borderId="0" xfId="0" applyFont="1" applyAlignment="1">
      <alignment horizontal="center"/>
    </xf>
    <xf numFmtId="164" fontId="2" fillId="3" borderId="0" xfId="0" applyNumberFormat="1" applyFont="1" applyFill="1" applyAlignment="1">
      <alignment horizontal="center"/>
    </xf>
    <xf numFmtId="164" fontId="2" fillId="3" borderId="10" xfId="0" applyNumberFormat="1" applyFont="1" applyFill="1" applyBorder="1" applyAlignment="1">
      <alignment horizontal="center"/>
    </xf>
    <xf numFmtId="164" fontId="1" fillId="2" borderId="10" xfId="0" applyNumberFormat="1" applyFont="1" applyFill="1" applyBorder="1" applyAlignment="1">
      <alignment horizontal="center"/>
    </xf>
    <xf numFmtId="9" fontId="2" fillId="0" borderId="0" xfId="1" applyFont="1" applyBorder="1" applyAlignment="1">
      <alignment horizontal="center" wrapText="1"/>
    </xf>
    <xf numFmtId="164" fontId="10" fillId="0" borderId="4" xfId="0" applyNumberFormat="1" applyFont="1" applyBorder="1" applyAlignment="1">
      <alignment horizontal="center"/>
    </xf>
    <xf numFmtId="164" fontId="10" fillId="0" borderId="0" xfId="0" applyNumberFormat="1" applyFont="1" applyAlignment="1">
      <alignment horizontal="center"/>
    </xf>
    <xf numFmtId="9" fontId="5" fillId="0" borderId="0" xfId="1" applyFont="1" applyBorder="1" applyAlignment="1">
      <alignment horizontal="center"/>
    </xf>
    <xf numFmtId="0" fontId="0" fillId="0" borderId="11" xfId="0" applyBorder="1"/>
    <xf numFmtId="0" fontId="2" fillId="3" borderId="10" xfId="0" applyFont="1" applyFill="1" applyBorder="1" applyAlignment="1">
      <alignment vertical="center"/>
    </xf>
    <xf numFmtId="0" fontId="0" fillId="2" borderId="10" xfId="0" applyFill="1" applyBorder="1"/>
    <xf numFmtId="9" fontId="5" fillId="0" borderId="10" xfId="1" applyFont="1" applyBorder="1" applyAlignment="1">
      <alignment horizontal="center"/>
    </xf>
    <xf numFmtId="9" fontId="5" fillId="0" borderId="9" xfId="1" applyFont="1" applyBorder="1" applyAlignment="1">
      <alignment horizontal="center"/>
    </xf>
    <xf numFmtId="9" fontId="5" fillId="0" borderId="5" xfId="1" applyFont="1" applyBorder="1" applyAlignment="1">
      <alignment horizontal="center"/>
    </xf>
    <xf numFmtId="9" fontId="5" fillId="0" borderId="8" xfId="1" applyFont="1" applyBorder="1" applyAlignment="1">
      <alignment horizontal="center"/>
    </xf>
    <xf numFmtId="0" fontId="11" fillId="0" borderId="0" xfId="0" applyFont="1" applyAlignment="1">
      <alignment horizontal="center"/>
    </xf>
    <xf numFmtId="1" fontId="2" fillId="4" borderId="0" xfId="0" applyNumberFormat="1" applyFont="1" applyFill="1" applyAlignment="1">
      <alignment horizontal="center" wrapText="1"/>
    </xf>
    <xf numFmtId="0" fontId="12" fillId="0" borderId="2" xfId="0" applyFont="1" applyBorder="1"/>
    <xf numFmtId="164" fontId="5" fillId="2" borderId="10" xfId="0" applyNumberFormat="1" applyFont="1" applyFill="1" applyBorder="1" applyAlignment="1">
      <alignment horizontal="center"/>
    </xf>
    <xf numFmtId="164" fontId="13" fillId="0" borderId="4" xfId="0" applyNumberFormat="1" applyFont="1" applyBorder="1" applyAlignment="1">
      <alignment horizontal="left"/>
    </xf>
    <xf numFmtId="0" fontId="16" fillId="0" borderId="4" xfId="0" applyFont="1" applyBorder="1"/>
    <xf numFmtId="0" fontId="16" fillId="0" borderId="0" xfId="0" applyFont="1"/>
    <xf numFmtId="164" fontId="16" fillId="0" borderId="0" xfId="0" applyNumberFormat="1" applyFont="1" applyAlignment="1">
      <alignment horizontal="center"/>
    </xf>
    <xf numFmtId="164" fontId="15" fillId="0" borderId="5" xfId="0" applyNumberFormat="1" applyFont="1" applyBorder="1" applyAlignment="1">
      <alignment horizontal="center"/>
    </xf>
    <xf numFmtId="0" fontId="17" fillId="0" borderId="4" xfId="0" applyFont="1" applyBorder="1"/>
    <xf numFmtId="0" fontId="17" fillId="0" borderId="0" xfId="0" applyFont="1"/>
    <xf numFmtId="164" fontId="17" fillId="0" borderId="0" xfId="0" applyNumberFormat="1" applyFont="1" applyAlignment="1">
      <alignment horizontal="center"/>
    </xf>
    <xf numFmtId="164" fontId="18" fillId="0" borderId="5" xfId="0" applyNumberFormat="1" applyFont="1" applyBorder="1" applyAlignment="1">
      <alignment horizontal="center"/>
    </xf>
    <xf numFmtId="0" fontId="19" fillId="0" borderId="4" xfId="0" applyFont="1" applyBorder="1"/>
    <xf numFmtId="0" fontId="19" fillId="0" borderId="0" xfId="0" applyFont="1"/>
    <xf numFmtId="164" fontId="19" fillId="0" borderId="0" xfId="0" applyNumberFormat="1" applyFont="1" applyAlignment="1">
      <alignment horizontal="center"/>
    </xf>
    <xf numFmtId="164" fontId="20" fillId="0" borderId="5" xfId="0" applyNumberFormat="1" applyFont="1" applyBorder="1" applyAlignment="1">
      <alignment horizontal="center"/>
    </xf>
    <xf numFmtId="10" fontId="0" fillId="0" borderId="0" xfId="1" applyNumberFormat="1" applyFont="1"/>
    <xf numFmtId="0" fontId="2" fillId="0" borderId="2" xfId="0" applyFont="1" applyBorder="1"/>
    <xf numFmtId="0" fontId="21" fillId="0" borderId="0" xfId="0" applyFont="1"/>
    <xf numFmtId="0" fontId="11" fillId="0" borderId="0" xfId="0" applyFont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6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8" xfId="0" applyFont="1" applyBorder="1" applyAlignment="1">
      <alignment horizontal="center"/>
    </xf>
    <xf numFmtId="164" fontId="2" fillId="0" borderId="0" xfId="0" applyNumberFormat="1" applyFont="1" applyAlignment="1">
      <alignment horizontal="center" wrapText="1"/>
    </xf>
    <xf numFmtId="164" fontId="2" fillId="0" borderId="5" xfId="0" applyNumberFormat="1" applyFont="1" applyBorder="1" applyAlignment="1">
      <alignment horizontal="center" wrapText="1"/>
    </xf>
    <xf numFmtId="164" fontId="2" fillId="0" borderId="12" xfId="0" applyNumberFormat="1" applyFont="1" applyBorder="1" applyAlignment="1">
      <alignment horizontal="center" wrapText="1"/>
    </xf>
    <xf numFmtId="164" fontId="2" fillId="0" borderId="10" xfId="0" applyNumberFormat="1" applyFont="1" applyBorder="1" applyAlignment="1">
      <alignment horizontal="center" wrapText="1"/>
    </xf>
    <xf numFmtId="164" fontId="14" fillId="0" borderId="0" xfId="0" applyNumberFormat="1" applyFont="1" applyAlignment="1">
      <alignment horizontal="center" wrapText="1"/>
    </xf>
    <xf numFmtId="164" fontId="14" fillId="0" borderId="5" xfId="0" applyNumberFormat="1" applyFont="1" applyBorder="1" applyAlignment="1">
      <alignment horizontal="center" wrapText="1"/>
    </xf>
    <xf numFmtId="164" fontId="0" fillId="0" borderId="0" xfId="0" quotePrefix="1" applyNumberFormat="1"/>
  </cellXfs>
  <cellStyles count="3">
    <cellStyle name="Normal" xfId="0" builtinId="0"/>
    <cellStyle name="Percent" xfId="1" builtinId="5"/>
    <cellStyle name="Percent 2" xfId="2" xr:uid="{DC38F6C7-6752-49F9-AA4A-0E9FED8BF948}"/>
  </cellStyles>
  <dxfs count="260"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00B050"/>
      </font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FF0000"/>
      </font>
      <fill>
        <patternFill patternType="none">
          <bgColor auto="1"/>
        </patternFill>
      </fill>
    </dxf>
    <dxf>
      <font>
        <b/>
        <i val="0"/>
        <color rgb="FF00B050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rgb="FFFF0000"/>
      </font>
    </dxf>
    <dxf>
      <font>
        <b/>
        <i val="0"/>
        <color theme="9"/>
      </font>
    </dxf>
    <dxf>
      <font>
        <b/>
        <i val="0"/>
        <color theme="9"/>
      </font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13" Type="http://schemas.openxmlformats.org/officeDocument/2006/relationships/customXml" Target="../customXml/item5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12" Type="http://schemas.openxmlformats.org/officeDocument/2006/relationships/customXml" Target="../customXml/item4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3.xml"/><Relationship Id="rId5" Type="http://schemas.openxmlformats.org/officeDocument/2006/relationships/styles" Target="styles.xml"/><Relationship Id="rId10" Type="http://schemas.openxmlformats.org/officeDocument/2006/relationships/customXml" Target="../customXml/item2.xml"/><Relationship Id="rId4" Type="http://schemas.openxmlformats.org/officeDocument/2006/relationships/theme" Target="theme/theme1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5" Type="http://schemas.openxmlformats.org/officeDocument/2006/relationships/image" Target="../media/image7.jpeg"/><Relationship Id="rId4" Type="http://schemas.openxmlformats.org/officeDocument/2006/relationships/image" Target="../media/image6.jpe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jpeg"/><Relationship Id="rId2" Type="http://schemas.openxmlformats.org/officeDocument/2006/relationships/image" Target="../media/image4.jpeg"/><Relationship Id="rId1" Type="http://schemas.openxmlformats.org/officeDocument/2006/relationships/image" Target="../media/image3.png"/><Relationship Id="rId4" Type="http://schemas.openxmlformats.org/officeDocument/2006/relationships/image" Target="../media/image6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vmlDrawing5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433918</xdr:colOff>
      <xdr:row>0</xdr:row>
      <xdr:rowOff>206692</xdr:rowOff>
    </xdr:from>
    <xdr:to>
      <xdr:col>2</xdr:col>
      <xdr:colOff>837109</xdr:colOff>
      <xdr:row>3</xdr:row>
      <xdr:rowOff>171925</xdr:rowOff>
    </xdr:to>
    <xdr:pic>
      <xdr:nvPicPr>
        <xdr:cNvPr id="4" name="Picture 3" descr="Honda Marine boat engines in Ibiza - Ibiza Boat Service">
          <a:extLst>
            <a:ext uri="{FF2B5EF4-FFF2-40B4-BE49-F238E27FC236}">
              <a16:creationId xmlns:a16="http://schemas.microsoft.com/office/drawing/2014/main" id="{5AA459BE-CD77-477D-9077-196FFAD1C93F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8331" b="25296"/>
        <a:stretch/>
      </xdr:blipFill>
      <xdr:spPr bwMode="auto">
        <a:xfrm>
          <a:off x="1651001" y="206692"/>
          <a:ext cx="1789608" cy="84280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1032668</xdr:colOff>
      <xdr:row>3</xdr:row>
      <xdr:rowOff>56355</xdr:rowOff>
    </xdr:from>
    <xdr:to>
      <xdr:col>2</xdr:col>
      <xdr:colOff>2912689</xdr:colOff>
      <xdr:row>3</xdr:row>
      <xdr:rowOff>438943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504F4DA2-EDC8-4398-BA07-788F3B96B27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797968" y="1104105"/>
          <a:ext cx="1880021" cy="382588"/>
        </a:xfrm>
        <a:prstGeom prst="rect">
          <a:avLst/>
        </a:prstGeom>
      </xdr:spPr>
    </xdr:pic>
    <xdr:clientData/>
  </xdr:twoCellAnchor>
  <xdr:oneCellAnchor>
    <xdr:from>
      <xdr:col>8</xdr:col>
      <xdr:colOff>713222</xdr:colOff>
      <xdr:row>1</xdr:row>
      <xdr:rowOff>131763</xdr:rowOff>
    </xdr:from>
    <xdr:ext cx="1891943" cy="439736"/>
    <xdr:pic>
      <xdr:nvPicPr>
        <xdr:cNvPr id="3" name="Picture 2" descr="Yamaha Logo - TWO PR">
          <a:extLst>
            <a:ext uri="{FF2B5EF4-FFF2-40B4-BE49-F238E27FC236}">
              <a16:creationId xmlns:a16="http://schemas.microsoft.com/office/drawing/2014/main" id="{18C0A5C8-55C2-4348-8F8E-EBA311D0431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061329" y="295049"/>
          <a:ext cx="1891943" cy="43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657224</xdr:colOff>
      <xdr:row>1</xdr:row>
      <xdr:rowOff>26986</xdr:rowOff>
    </xdr:from>
    <xdr:ext cx="1905000" cy="670948"/>
    <xdr:pic>
      <xdr:nvPicPr>
        <xdr:cNvPr id="4" name="Picture 3" descr="Suzuki - De website van antwerpoutboardcenter!">
          <a:extLst>
            <a:ext uri="{FF2B5EF4-FFF2-40B4-BE49-F238E27FC236}">
              <a16:creationId xmlns:a16="http://schemas.microsoft.com/office/drawing/2014/main" id="{87916B71-D9C1-42FB-ABF5-FA432581EC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944474" y="190272"/>
          <a:ext cx="1905000" cy="67094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20</xdr:col>
      <xdr:colOff>154780</xdr:colOff>
      <xdr:row>1</xdr:row>
      <xdr:rowOff>21601</xdr:rowOff>
    </xdr:from>
    <xdr:to>
      <xdr:col>23</xdr:col>
      <xdr:colOff>789781</xdr:colOff>
      <xdr:row>3</xdr:row>
      <xdr:rowOff>226900</xdr:rowOff>
    </xdr:to>
    <xdr:pic>
      <xdr:nvPicPr>
        <xdr:cNvPr id="5" name="Picture 4" descr="Mercury Logo Download Vector">
          <a:extLst>
            <a:ext uri="{FF2B5EF4-FFF2-40B4-BE49-F238E27FC236}">
              <a16:creationId xmlns:a16="http://schemas.microsoft.com/office/drawing/2014/main" id="{CFE0FF13-680C-448C-AE7E-759FF6B185E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959851" y="184887"/>
          <a:ext cx="2703287" cy="6815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16</xdr:col>
      <xdr:colOff>334735</xdr:colOff>
      <xdr:row>1</xdr:row>
      <xdr:rowOff>75407</xdr:rowOff>
    </xdr:from>
    <xdr:to>
      <xdr:col>19</xdr:col>
      <xdr:colOff>557551</xdr:colOff>
      <xdr:row>3</xdr:row>
      <xdr:rowOff>226899</xdr:rowOff>
    </xdr:to>
    <xdr:pic>
      <xdr:nvPicPr>
        <xdr:cNvPr id="6" name="Picture 5" descr="logo-tohatsu - Boathouse Discount Marine, LLC.">
          <a:extLst>
            <a:ext uri="{FF2B5EF4-FFF2-40B4-BE49-F238E27FC236}">
              <a16:creationId xmlns:a16="http://schemas.microsoft.com/office/drawing/2014/main" id="{C9868511-F5CB-4056-9623-161149FA3E85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6553" b="26672"/>
        <a:stretch/>
      </xdr:blipFill>
      <xdr:spPr bwMode="auto">
        <a:xfrm>
          <a:off x="15724414" y="238693"/>
          <a:ext cx="2580027" cy="62774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1032668</xdr:colOff>
      <xdr:row>3</xdr:row>
      <xdr:rowOff>56355</xdr:rowOff>
    </xdr:from>
    <xdr:to>
      <xdr:col>2</xdr:col>
      <xdr:colOff>2912689</xdr:colOff>
      <xdr:row>3</xdr:row>
      <xdr:rowOff>438943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C09E3070-08D6-4CAB-9DC7-0B672D0D85EA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804318" y="691355"/>
          <a:ext cx="1880021" cy="382588"/>
        </a:xfrm>
        <a:prstGeom prst="rect">
          <a:avLst/>
        </a:prstGeom>
      </xdr:spPr>
    </xdr:pic>
    <xdr:clientData/>
  </xdr:twoCellAnchor>
  <xdr:oneCellAnchor>
    <xdr:from>
      <xdr:col>8</xdr:col>
      <xdr:colOff>608447</xdr:colOff>
      <xdr:row>1</xdr:row>
      <xdr:rowOff>50121</xdr:rowOff>
    </xdr:from>
    <xdr:ext cx="1891943" cy="439736"/>
    <xdr:pic>
      <xdr:nvPicPr>
        <xdr:cNvPr id="3" name="Picture 2" descr="Yamaha Logo - TWO PR">
          <a:extLst>
            <a:ext uri="{FF2B5EF4-FFF2-40B4-BE49-F238E27FC236}">
              <a16:creationId xmlns:a16="http://schemas.microsoft.com/office/drawing/2014/main" id="{910E8321-076C-480D-828D-7B5F6AF8835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47697" y="213407"/>
          <a:ext cx="1891943" cy="439736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oneCellAnchor>
    <xdr:from>
      <xdr:col>12</xdr:col>
      <xdr:colOff>782863</xdr:colOff>
      <xdr:row>1</xdr:row>
      <xdr:rowOff>54200</xdr:rowOff>
    </xdr:from>
    <xdr:ext cx="1353459" cy="476693"/>
    <xdr:pic>
      <xdr:nvPicPr>
        <xdr:cNvPr id="4" name="Picture 3" descr="Suzuki - De website van antwerpoutboardcenter!">
          <a:extLst>
            <a:ext uri="{FF2B5EF4-FFF2-40B4-BE49-F238E27FC236}">
              <a16:creationId xmlns:a16="http://schemas.microsoft.com/office/drawing/2014/main" id="{3175A7DC-A531-40AF-917B-779E9040660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206184" y="217486"/>
          <a:ext cx="1353459" cy="476693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oneCellAnchor>
  <xdr:twoCellAnchor editAs="oneCell">
    <xdr:from>
      <xdr:col>20</xdr:col>
      <xdr:colOff>411391</xdr:colOff>
      <xdr:row>1</xdr:row>
      <xdr:rowOff>35208</xdr:rowOff>
    </xdr:from>
    <xdr:to>
      <xdr:col>23</xdr:col>
      <xdr:colOff>258536</xdr:colOff>
      <xdr:row>2</xdr:row>
      <xdr:rowOff>219664</xdr:rowOff>
    </xdr:to>
    <xdr:pic>
      <xdr:nvPicPr>
        <xdr:cNvPr id="5" name="Picture 4" descr="Mercury Logo Download Vector">
          <a:extLst>
            <a:ext uri="{FF2B5EF4-FFF2-40B4-BE49-F238E27FC236}">
              <a16:creationId xmlns:a16="http://schemas.microsoft.com/office/drawing/2014/main" id="{B0D4D9BB-7B74-4C8E-BCEF-D4D1FE90C5B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5937141" y="198494"/>
          <a:ext cx="1918606" cy="4869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Ellen Quisthoudt" id="{C4AA2043-C2F6-4D3E-A06E-1EB8398D98B7}" userId="S::ellen.quisthoudt@honda-eu.com::4edbfdeb-d13f-455f-b447-28e34efe5262" providerId="AD"/>
</personList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Q63" dT="2020-11-05T09:21:41.07" personId="{C4AA2043-C2F6-4D3E-A06E-1EB8398D98B7}" id="{723D363A-DCF1-472A-B375-AA8EC001EA8F}">
    <text>hendeltype zonder gasondersteunde tilt</text>
  </threadedComment>
  <threadedComment ref="Q64" dT="2020-11-05T09:21:49.75" personId="{C4AA2043-C2F6-4D3E-A06E-1EB8398D98B7}" id="{A6BDDD5F-1736-4442-8E5C-62071443D348}">
    <text>hendeltype zonder gasondersteunde tilt</text>
  </threadedComment>
  <threadedComment ref="Q65" dT="2020-11-05T09:22:30.49" personId="{C4AA2043-C2F6-4D3E-A06E-1EB8398D98B7}" id="{56B15F82-51B2-46C7-AD17-1806C1D5BF1F}">
    <text>met afstandbediening - zonder powertilt</text>
  </threadedComment>
  <threadedComment ref="Q66" dT="2020-11-05T09:22:34.04" personId="{C4AA2043-C2F6-4D3E-A06E-1EB8398D98B7}" id="{B750BBBB-9C61-4414-BDF4-AB04479782D2}">
    <text>met afstandbediening - zonder powertilt</text>
  </threadedComment>
  <threadedComment ref="Q81" dT="2020-11-05T08:28:36.76" personId="{C4AA2043-C2F6-4D3E-A06E-1EB8398D98B7}" id="{9F911F2E-B993-4195-8707-FACCDA5F0124}">
    <text>75 pk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Q63" dT="2020-11-05T09:21:41.07" personId="{C4AA2043-C2F6-4D3E-A06E-1EB8398D98B7}" id="{BD57EC24-BA7F-49DA-80F7-2D947FAFB210}">
    <text>hendeltype zonder gasondersteunde tilt</text>
  </threadedComment>
  <threadedComment ref="Q64" dT="2020-11-05T09:21:49.75" personId="{C4AA2043-C2F6-4D3E-A06E-1EB8398D98B7}" id="{2E126705-E71D-433F-98B1-3504B7B4564A}">
    <text>hendeltype zonder gasondersteunde tilt</text>
  </threadedComment>
  <threadedComment ref="Q65" dT="2020-11-05T09:22:30.49" personId="{C4AA2043-C2F6-4D3E-A06E-1EB8398D98B7}" id="{CE0678E7-B619-476D-8D9D-DC9615AB2DC4}">
    <text>met afstandbediening - zonder powertilt</text>
  </threadedComment>
  <threadedComment ref="Q66" dT="2020-11-05T09:22:34.04" personId="{C4AA2043-C2F6-4D3E-A06E-1EB8398D98B7}" id="{E90499D0-D3F5-41CF-B89F-E9062594EBB4}">
    <text>met afstandbediening - zonder powertilt</text>
  </threadedComment>
  <threadedComment ref="Q81" dT="2020-11-05T08:28:36.76" personId="{C4AA2043-C2F6-4D3E-A06E-1EB8398D98B7}" id="{B8862710-455E-4142-9339-81312C6074CA}">
    <text>75 pk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microsoft.com/office/2017/10/relationships/threadedComment" Target="../threadedComments/threadedComment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3.v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6" Type="http://schemas.microsoft.com/office/2017/10/relationships/threadedComment" Target="../threadedComments/threadedComment2.xml"/><Relationship Id="rId5" Type="http://schemas.openxmlformats.org/officeDocument/2006/relationships/comments" Target="../comments2.xml"/><Relationship Id="rId4" Type="http://schemas.openxmlformats.org/officeDocument/2006/relationships/vmlDrawing" Target="../drawings/vmlDrawing5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B4C64-3609-448C-8139-C74995169911}">
  <sheetPr>
    <pageSetUpPr autoPageBreaks="0"/>
  </sheetPr>
  <dimension ref="A1:F180"/>
  <sheetViews>
    <sheetView tabSelected="1" zoomScale="80" zoomScaleNormal="80" workbookViewId="0">
      <pane ySplit="4" topLeftCell="A5" activePane="bottomLeft" state="frozen"/>
      <selection pane="bottomLeft" activeCell="F1" sqref="F1"/>
    </sheetView>
  </sheetViews>
  <sheetFormatPr defaultRowHeight="12.5" x14ac:dyDescent="0.25"/>
  <cols>
    <col min="1" max="1" width="20.54296875" customWidth="1"/>
    <col min="2" max="2" width="20.36328125" customWidth="1"/>
    <col min="3" max="3" width="22.1796875" customWidth="1"/>
    <col min="4" max="4" width="16.453125" customWidth="1"/>
    <col min="5" max="5" width="11.453125" customWidth="1"/>
    <col min="6" max="6" width="12.453125" customWidth="1"/>
    <col min="7" max="7" width="18.453125" customWidth="1"/>
    <col min="8" max="8" width="9.54296875" customWidth="1"/>
  </cols>
  <sheetData>
    <row r="1" spans="1:6" ht="24.65" customHeight="1" thickBot="1" x14ac:dyDescent="0.55000000000000004">
      <c r="A1" s="87" t="s">
        <v>0</v>
      </c>
      <c r="B1" s="4"/>
      <c r="C1" s="5"/>
      <c r="D1" s="5"/>
    </row>
    <row r="2" spans="1:6" ht="22.5" customHeight="1" x14ac:dyDescent="0.25">
      <c r="A2" s="88"/>
      <c r="B2" s="89"/>
      <c r="C2" s="89"/>
      <c r="D2" s="89"/>
      <c r="E2" t="s">
        <v>317</v>
      </c>
    </row>
    <row r="3" spans="1:6" ht="23" customHeight="1" thickBot="1" x14ac:dyDescent="0.3">
      <c r="A3" s="90"/>
      <c r="B3" s="91"/>
      <c r="C3" s="91"/>
      <c r="D3" s="91"/>
      <c r="E3" t="s">
        <v>464</v>
      </c>
    </row>
    <row r="4" spans="1:6" ht="19.5" customHeight="1" x14ac:dyDescent="0.35">
      <c r="A4" s="8" t="s">
        <v>2</v>
      </c>
      <c r="B4" s="44" t="s">
        <v>3</v>
      </c>
      <c r="C4" s="9" t="s">
        <v>5</v>
      </c>
      <c r="D4" s="9" t="s">
        <v>6</v>
      </c>
    </row>
    <row r="5" spans="1:6" ht="18.5" x14ac:dyDescent="0.45">
      <c r="A5" s="30" t="s">
        <v>9</v>
      </c>
      <c r="B5" s="45"/>
      <c r="C5" s="32"/>
      <c r="D5" s="53"/>
    </row>
    <row r="6" spans="1:6" ht="15.5" x14ac:dyDescent="0.35">
      <c r="A6" s="26" t="s">
        <v>10</v>
      </c>
      <c r="B6" s="46"/>
      <c r="C6" s="28"/>
      <c r="D6" s="28"/>
    </row>
    <row r="7" spans="1:6" ht="15.5" x14ac:dyDescent="0.35">
      <c r="A7" s="6" t="s">
        <v>11</v>
      </c>
      <c r="B7" s="1" t="s">
        <v>12</v>
      </c>
      <c r="C7" s="2">
        <f t="shared" ref="C7:C8" si="0">D7/1.21</f>
        <v>875.20661157024801</v>
      </c>
      <c r="D7" s="17">
        <v>1059</v>
      </c>
      <c r="E7" s="13"/>
      <c r="F7" s="13"/>
    </row>
    <row r="8" spans="1:6" ht="15.5" x14ac:dyDescent="0.35">
      <c r="A8" s="6" t="s">
        <v>11</v>
      </c>
      <c r="B8" s="1" t="s">
        <v>18</v>
      </c>
      <c r="C8" s="2">
        <f t="shared" si="0"/>
        <v>924.7933884297521</v>
      </c>
      <c r="D8" s="17">
        <v>1119</v>
      </c>
      <c r="E8" s="13"/>
      <c r="F8" s="13"/>
    </row>
    <row r="9" spans="1:6" ht="15.5" x14ac:dyDescent="0.35">
      <c r="A9" s="26" t="s">
        <v>25</v>
      </c>
      <c r="B9" s="46"/>
      <c r="C9" s="28"/>
      <c r="D9" s="37"/>
      <c r="E9" s="13"/>
      <c r="F9" s="13"/>
    </row>
    <row r="10" spans="1:6" ht="15.5" x14ac:dyDescent="0.35">
      <c r="A10" s="6" t="s">
        <v>26</v>
      </c>
      <c r="B10" s="1" t="s">
        <v>27</v>
      </c>
      <c r="C10" s="2">
        <f t="shared" ref="C10:C11" si="1">D10/1.21</f>
        <v>1214.0495867768595</v>
      </c>
      <c r="D10" s="17">
        <v>1469</v>
      </c>
      <c r="E10" s="13"/>
      <c r="F10" s="13"/>
    </row>
    <row r="11" spans="1:6" ht="15.5" x14ac:dyDescent="0.35">
      <c r="A11" s="6" t="s">
        <v>26</v>
      </c>
      <c r="B11" s="1" t="s">
        <v>33</v>
      </c>
      <c r="C11" s="2">
        <f t="shared" si="1"/>
        <v>1304.9586776859505</v>
      </c>
      <c r="D11" s="17">
        <v>1579</v>
      </c>
      <c r="E11" s="13"/>
      <c r="F11" s="13"/>
    </row>
    <row r="12" spans="1:6" ht="15.5" x14ac:dyDescent="0.35">
      <c r="A12" s="26" t="s">
        <v>39</v>
      </c>
      <c r="B12" s="46"/>
      <c r="C12" s="28"/>
      <c r="D12" s="37"/>
      <c r="E12" s="13"/>
      <c r="F12" s="13"/>
    </row>
    <row r="13" spans="1:6" ht="15.5" x14ac:dyDescent="0.35">
      <c r="A13" s="6" t="s">
        <v>40</v>
      </c>
      <c r="B13" s="1" t="s">
        <v>27</v>
      </c>
      <c r="C13" s="2">
        <f t="shared" ref="C13:C16" si="2">D13/1.21</f>
        <v>1304.9586776859505</v>
      </c>
      <c r="D13" s="17">
        <v>1579</v>
      </c>
      <c r="E13" s="13"/>
      <c r="F13" s="13"/>
    </row>
    <row r="14" spans="1:6" ht="15.5" x14ac:dyDescent="0.35">
      <c r="A14" s="6" t="s">
        <v>40</v>
      </c>
      <c r="B14" s="1" t="s">
        <v>33</v>
      </c>
      <c r="C14" s="2">
        <f t="shared" si="2"/>
        <v>1387.6033057851241</v>
      </c>
      <c r="D14" s="17">
        <v>1679</v>
      </c>
      <c r="E14" s="13"/>
      <c r="F14" s="13"/>
    </row>
    <row r="15" spans="1:6" ht="15.5" x14ac:dyDescent="0.35">
      <c r="A15" s="6" t="s">
        <v>40</v>
      </c>
      <c r="B15" s="1" t="s">
        <v>51</v>
      </c>
      <c r="C15" s="2">
        <f t="shared" si="2"/>
        <v>1346.2809917355373</v>
      </c>
      <c r="D15" s="17">
        <v>1629</v>
      </c>
      <c r="E15" s="13"/>
      <c r="F15" s="13"/>
    </row>
    <row r="16" spans="1:6" ht="15.5" x14ac:dyDescent="0.35">
      <c r="A16" s="6" t="s">
        <v>40</v>
      </c>
      <c r="B16" s="1" t="s">
        <v>54</v>
      </c>
      <c r="C16" s="2">
        <f t="shared" si="2"/>
        <v>1428.9256198347107</v>
      </c>
      <c r="D16" s="17">
        <v>1729</v>
      </c>
      <c r="E16" s="13"/>
      <c r="F16" s="13"/>
    </row>
    <row r="17" spans="1:6" ht="15.5" x14ac:dyDescent="0.35">
      <c r="A17" s="26" t="s">
        <v>58</v>
      </c>
      <c r="B17" s="46"/>
      <c r="C17" s="28"/>
      <c r="D17" s="37"/>
      <c r="E17" s="13"/>
      <c r="F17" s="13"/>
    </row>
    <row r="18" spans="1:6" ht="15.5" x14ac:dyDescent="0.35">
      <c r="A18" s="6" t="s">
        <v>59</v>
      </c>
      <c r="B18" s="1" t="s">
        <v>27</v>
      </c>
      <c r="C18" s="2">
        <f t="shared" ref="C18:C21" si="3">D18/1.21</f>
        <v>1428.9256198347107</v>
      </c>
      <c r="D18" s="17">
        <v>1729</v>
      </c>
      <c r="E18" s="13"/>
      <c r="F18" s="13"/>
    </row>
    <row r="19" spans="1:6" ht="15.5" x14ac:dyDescent="0.35">
      <c r="A19" s="6" t="s">
        <v>59</v>
      </c>
      <c r="B19" s="1" t="s">
        <v>33</v>
      </c>
      <c r="C19" s="2">
        <f t="shared" si="3"/>
        <v>1536.3636363636365</v>
      </c>
      <c r="D19" s="17">
        <v>1859</v>
      </c>
      <c r="E19" s="13"/>
      <c r="F19" s="13"/>
    </row>
    <row r="20" spans="1:6" ht="15.5" x14ac:dyDescent="0.35">
      <c r="A20" s="6" t="s">
        <v>59</v>
      </c>
      <c r="B20" s="1" t="s">
        <v>51</v>
      </c>
      <c r="C20" s="2">
        <f t="shared" si="3"/>
        <v>1486.7768595041323</v>
      </c>
      <c r="D20" s="17">
        <v>1799</v>
      </c>
      <c r="E20" s="13"/>
      <c r="F20" s="13"/>
    </row>
    <row r="21" spans="1:6" ht="15.5" x14ac:dyDescent="0.35">
      <c r="A21" s="6" t="s">
        <v>59</v>
      </c>
      <c r="B21" s="1" t="s">
        <v>54</v>
      </c>
      <c r="C21" s="2">
        <f t="shared" si="3"/>
        <v>1577.6859504132233</v>
      </c>
      <c r="D21" s="17">
        <v>1909</v>
      </c>
      <c r="E21" s="13"/>
      <c r="F21" s="13"/>
    </row>
    <row r="22" spans="1:6" ht="15.5" x14ac:dyDescent="0.35">
      <c r="A22" s="26" t="s">
        <v>74</v>
      </c>
      <c r="B22" s="46"/>
      <c r="C22" s="28"/>
      <c r="D22" s="37"/>
      <c r="E22" s="13"/>
      <c r="F22" s="13"/>
    </row>
    <row r="23" spans="1:6" ht="15.5" x14ac:dyDescent="0.35">
      <c r="A23" s="6" t="s">
        <v>75</v>
      </c>
      <c r="B23" s="1" t="s">
        <v>51</v>
      </c>
      <c r="C23" s="2">
        <f>D23/1.21</f>
        <v>2594.2148760330579</v>
      </c>
      <c r="D23" s="17">
        <v>3139</v>
      </c>
      <c r="E23" s="13">
        <v>3079</v>
      </c>
      <c r="F23" s="13"/>
    </row>
    <row r="24" spans="1:6" ht="15.5" x14ac:dyDescent="0.35">
      <c r="A24" s="6" t="s">
        <v>75</v>
      </c>
      <c r="B24" s="1" t="s">
        <v>54</v>
      </c>
      <c r="C24" s="2">
        <f t="shared" ref="C24:C80" si="4">D24/1.21</f>
        <v>2676.8595041322315</v>
      </c>
      <c r="D24" s="17">
        <v>3239</v>
      </c>
      <c r="E24" s="13">
        <v>3159</v>
      </c>
      <c r="F24" s="13"/>
    </row>
    <row r="25" spans="1:6" ht="15.5" x14ac:dyDescent="0.35">
      <c r="A25" s="6" t="s">
        <v>75</v>
      </c>
      <c r="B25" s="1" t="s">
        <v>86</v>
      </c>
      <c r="C25" s="2">
        <f t="shared" si="4"/>
        <v>2850.413223140496</v>
      </c>
      <c r="D25" s="17">
        <v>3449</v>
      </c>
      <c r="E25" s="13" t="s">
        <v>317</v>
      </c>
      <c r="F25" s="13"/>
    </row>
    <row r="26" spans="1:6" ht="15.5" x14ac:dyDescent="0.35">
      <c r="A26" s="6" t="s">
        <v>75</v>
      </c>
      <c r="B26" s="1" t="s">
        <v>89</v>
      </c>
      <c r="C26" s="2">
        <f t="shared" si="4"/>
        <v>2966.1157024793388</v>
      </c>
      <c r="D26" s="17">
        <v>3589</v>
      </c>
      <c r="E26" s="13" t="s">
        <v>317</v>
      </c>
      <c r="F26" s="13"/>
    </row>
    <row r="27" spans="1:6" ht="15.5" x14ac:dyDescent="0.35">
      <c r="A27" s="6" t="s">
        <v>75</v>
      </c>
      <c r="B27" s="1" t="s">
        <v>93</v>
      </c>
      <c r="C27" s="2">
        <f t="shared" si="4"/>
        <v>3139.6694214876034</v>
      </c>
      <c r="D27" s="17">
        <v>3799</v>
      </c>
      <c r="E27" s="13">
        <v>3899</v>
      </c>
      <c r="F27" s="13"/>
    </row>
    <row r="28" spans="1:6" ht="15.5" x14ac:dyDescent="0.35">
      <c r="A28" s="6" t="s">
        <v>75</v>
      </c>
      <c r="B28" s="1" t="s">
        <v>96</v>
      </c>
      <c r="C28" s="2">
        <f t="shared" si="4"/>
        <v>3230.5785123966944</v>
      </c>
      <c r="D28" s="17">
        <v>3909</v>
      </c>
      <c r="E28" s="13">
        <v>4039</v>
      </c>
      <c r="F28" s="13"/>
    </row>
    <row r="29" spans="1:6" ht="15.5" x14ac:dyDescent="0.35">
      <c r="A29" s="26" t="s">
        <v>100</v>
      </c>
      <c r="B29" s="46"/>
      <c r="C29" s="28"/>
      <c r="D29" s="37"/>
      <c r="E29" s="13"/>
      <c r="F29" s="13"/>
    </row>
    <row r="30" spans="1:6" ht="15.5" x14ac:dyDescent="0.35">
      <c r="A30" s="6" t="s">
        <v>101</v>
      </c>
      <c r="B30" s="1" t="s">
        <v>51</v>
      </c>
      <c r="C30" s="2">
        <f t="shared" si="4"/>
        <v>2767.7685950413224</v>
      </c>
      <c r="D30" s="17">
        <v>3349</v>
      </c>
      <c r="E30" s="13">
        <v>3259</v>
      </c>
      <c r="F30" s="13"/>
    </row>
    <row r="31" spans="1:6" ht="15.5" x14ac:dyDescent="0.35">
      <c r="A31" s="6" t="s">
        <v>101</v>
      </c>
      <c r="B31" s="1" t="s">
        <v>54</v>
      </c>
      <c r="C31" s="2">
        <f t="shared" si="4"/>
        <v>2850.413223140496</v>
      </c>
      <c r="D31" s="17">
        <v>3449</v>
      </c>
      <c r="E31" s="13">
        <v>3419</v>
      </c>
      <c r="F31" s="13"/>
    </row>
    <row r="32" spans="1:6" ht="15.5" x14ac:dyDescent="0.35">
      <c r="A32" s="6" t="s">
        <v>101</v>
      </c>
      <c r="B32" s="1" t="s">
        <v>86</v>
      </c>
      <c r="C32" s="2">
        <f t="shared" si="4"/>
        <v>3048.7603305785124</v>
      </c>
      <c r="D32" s="17">
        <v>3689</v>
      </c>
      <c r="E32" s="13"/>
      <c r="F32" s="13"/>
    </row>
    <row r="33" spans="1:6" ht="15.5" x14ac:dyDescent="0.35">
      <c r="A33" s="6" t="s">
        <v>101</v>
      </c>
      <c r="B33" s="1" t="s">
        <v>89</v>
      </c>
      <c r="C33" s="2">
        <f t="shared" si="4"/>
        <v>3139.6694214876034</v>
      </c>
      <c r="D33" s="17">
        <v>3799</v>
      </c>
      <c r="E33" s="13"/>
      <c r="F33" s="13"/>
    </row>
    <row r="34" spans="1:6" ht="15.5" x14ac:dyDescent="0.35">
      <c r="A34" s="6" t="s">
        <v>101</v>
      </c>
      <c r="B34" s="1" t="s">
        <v>93</v>
      </c>
      <c r="C34" s="2">
        <f t="shared" si="4"/>
        <v>3362.8099173553719</v>
      </c>
      <c r="D34" s="17">
        <v>4069</v>
      </c>
      <c r="E34" s="13">
        <v>4219</v>
      </c>
      <c r="F34" s="13"/>
    </row>
    <row r="35" spans="1:6" ht="15.5" x14ac:dyDescent="0.35">
      <c r="A35" s="6" t="s">
        <v>101</v>
      </c>
      <c r="B35" s="1" t="s">
        <v>96</v>
      </c>
      <c r="C35" s="2">
        <f t="shared" si="4"/>
        <v>3404.1322314049589</v>
      </c>
      <c r="D35" s="17">
        <v>4119</v>
      </c>
      <c r="E35" s="13">
        <v>4379</v>
      </c>
      <c r="F35" s="13"/>
    </row>
    <row r="36" spans="1:6" ht="15.5" x14ac:dyDescent="0.35">
      <c r="A36" s="6" t="s">
        <v>101</v>
      </c>
      <c r="B36" s="1" t="s">
        <v>128</v>
      </c>
      <c r="C36" s="2">
        <f t="shared" si="4"/>
        <v>3643.8016528925623</v>
      </c>
      <c r="D36" s="17">
        <v>4409</v>
      </c>
      <c r="E36" s="13"/>
      <c r="F36" s="13"/>
    </row>
    <row r="37" spans="1:6" ht="15.5" x14ac:dyDescent="0.35">
      <c r="A37" s="26" t="s">
        <v>130</v>
      </c>
      <c r="B37" s="46"/>
      <c r="C37" s="28"/>
      <c r="D37" s="37"/>
      <c r="E37" s="13"/>
      <c r="F37" s="13"/>
    </row>
    <row r="38" spans="1:6" ht="15.5" x14ac:dyDescent="0.35">
      <c r="A38" s="6" t="s">
        <v>131</v>
      </c>
      <c r="B38" s="1" t="s">
        <v>51</v>
      </c>
      <c r="C38" s="2">
        <f t="shared" si="4"/>
        <v>2990.909090909091</v>
      </c>
      <c r="D38" s="17">
        <v>3619</v>
      </c>
      <c r="E38" s="13">
        <v>3559</v>
      </c>
      <c r="F38" s="13"/>
    </row>
    <row r="39" spans="1:6" ht="15.5" x14ac:dyDescent="0.35">
      <c r="A39" s="6" t="s">
        <v>131</v>
      </c>
      <c r="B39" s="1" t="s">
        <v>54</v>
      </c>
      <c r="C39" s="2">
        <f t="shared" si="4"/>
        <v>3123.1404958677685</v>
      </c>
      <c r="D39" s="17">
        <v>3779</v>
      </c>
      <c r="E39" s="13">
        <v>3659</v>
      </c>
      <c r="F39" s="13"/>
    </row>
    <row r="40" spans="1:6" ht="15.5" x14ac:dyDescent="0.35">
      <c r="A40" s="6" t="s">
        <v>131</v>
      </c>
      <c r="B40" s="1" t="s">
        <v>86</v>
      </c>
      <c r="C40" s="2">
        <f t="shared" si="4"/>
        <v>3395.8677685950415</v>
      </c>
      <c r="D40" s="17">
        <v>4109</v>
      </c>
      <c r="E40" s="13"/>
      <c r="F40" s="13"/>
    </row>
    <row r="41" spans="1:6" ht="15.5" x14ac:dyDescent="0.35">
      <c r="A41" s="6" t="s">
        <v>131</v>
      </c>
      <c r="B41" s="1" t="s">
        <v>89</v>
      </c>
      <c r="C41" s="2">
        <f t="shared" si="4"/>
        <v>3503.3057851239669</v>
      </c>
      <c r="D41" s="17">
        <v>4239</v>
      </c>
      <c r="E41" s="13"/>
      <c r="F41" s="13"/>
    </row>
    <row r="42" spans="1:6" ht="15.5" x14ac:dyDescent="0.35">
      <c r="A42" s="6" t="s">
        <v>131</v>
      </c>
      <c r="B42" s="1" t="s">
        <v>93</v>
      </c>
      <c r="C42" s="2">
        <f t="shared" si="4"/>
        <v>3685.1239669421489</v>
      </c>
      <c r="D42" s="17">
        <v>4459</v>
      </c>
      <c r="E42" s="13">
        <v>4289</v>
      </c>
      <c r="F42" s="13"/>
    </row>
    <row r="43" spans="1:6" ht="15.5" x14ac:dyDescent="0.35">
      <c r="A43" s="6" t="s">
        <v>131</v>
      </c>
      <c r="B43" s="1" t="s">
        <v>96</v>
      </c>
      <c r="C43" s="2">
        <f t="shared" si="4"/>
        <v>3767.7685950413224</v>
      </c>
      <c r="D43" s="17">
        <v>4559</v>
      </c>
      <c r="E43" s="13">
        <v>4389</v>
      </c>
      <c r="F43" s="13"/>
    </row>
    <row r="44" spans="1:6" ht="15.5" x14ac:dyDescent="0.35">
      <c r="A44" s="6" t="s">
        <v>131</v>
      </c>
      <c r="B44" s="1" t="s">
        <v>160</v>
      </c>
      <c r="C44" s="2">
        <f t="shared" si="4"/>
        <v>4065.2892561983472</v>
      </c>
      <c r="D44" s="17">
        <v>4919</v>
      </c>
      <c r="E44" s="13">
        <v>4749</v>
      </c>
      <c r="F44" s="13"/>
    </row>
    <row r="45" spans="1:6" ht="15.5" x14ac:dyDescent="0.35">
      <c r="A45" s="6" t="s">
        <v>131</v>
      </c>
      <c r="B45" s="1" t="s">
        <v>166</v>
      </c>
      <c r="C45" s="2">
        <f t="shared" si="4"/>
        <v>4081.818181818182</v>
      </c>
      <c r="D45" s="17">
        <v>4939</v>
      </c>
      <c r="E45" s="13"/>
      <c r="F45" s="13"/>
    </row>
    <row r="46" spans="1:6" ht="15.5" x14ac:dyDescent="0.35">
      <c r="A46" s="26" t="s">
        <v>168</v>
      </c>
      <c r="B46" s="46"/>
      <c r="C46" s="28"/>
      <c r="D46" s="37"/>
      <c r="E46" s="13"/>
      <c r="F46" s="13"/>
    </row>
    <row r="47" spans="1:6" ht="15.5" x14ac:dyDescent="0.35">
      <c r="A47" s="6" t="s">
        <v>169</v>
      </c>
      <c r="B47" s="1" t="s">
        <v>51</v>
      </c>
      <c r="C47" s="2">
        <f t="shared" si="4"/>
        <v>3371.0743801652893</v>
      </c>
      <c r="D47" s="17">
        <v>4079</v>
      </c>
      <c r="E47" s="13">
        <v>3999</v>
      </c>
      <c r="F47" s="13"/>
    </row>
    <row r="48" spans="1:6" ht="15.5" x14ac:dyDescent="0.35">
      <c r="A48" s="6" t="s">
        <v>169</v>
      </c>
      <c r="B48" s="1" t="s">
        <v>54</v>
      </c>
      <c r="C48" s="2">
        <f t="shared" si="4"/>
        <v>3470.2479338842977</v>
      </c>
      <c r="D48" s="17">
        <v>4199</v>
      </c>
      <c r="E48" s="13">
        <v>4139</v>
      </c>
      <c r="F48" s="13"/>
    </row>
    <row r="49" spans="1:6" ht="15.5" x14ac:dyDescent="0.35">
      <c r="A49" s="6" t="s">
        <v>169</v>
      </c>
      <c r="B49" s="1" t="s">
        <v>86</v>
      </c>
      <c r="C49" s="2">
        <f t="shared" si="4"/>
        <v>3561.1570247933887</v>
      </c>
      <c r="D49" s="17">
        <v>4309</v>
      </c>
      <c r="E49" s="13"/>
      <c r="F49" s="13"/>
    </row>
    <row r="50" spans="1:6" ht="15.5" x14ac:dyDescent="0.35">
      <c r="A50" s="6" t="s">
        <v>169</v>
      </c>
      <c r="B50" s="1" t="s">
        <v>89</v>
      </c>
      <c r="C50" s="2">
        <f t="shared" si="4"/>
        <v>3652.0661157024792</v>
      </c>
      <c r="D50" s="17">
        <v>4419</v>
      </c>
      <c r="E50" s="13"/>
      <c r="F50" s="13"/>
    </row>
    <row r="51" spans="1:6" ht="15.5" x14ac:dyDescent="0.35">
      <c r="A51" s="6" t="s">
        <v>169</v>
      </c>
      <c r="B51" s="1" t="s">
        <v>187</v>
      </c>
      <c r="C51" s="2">
        <f t="shared" si="4"/>
        <v>3734.7107438016528</v>
      </c>
      <c r="D51" s="17">
        <v>4519</v>
      </c>
      <c r="E51" s="13"/>
      <c r="F51" s="13"/>
    </row>
    <row r="52" spans="1:6" ht="15.5" x14ac:dyDescent="0.35">
      <c r="A52" s="6" t="s">
        <v>169</v>
      </c>
      <c r="B52" s="1" t="s">
        <v>93</v>
      </c>
      <c r="C52" s="2">
        <f t="shared" si="4"/>
        <v>3982.6446280991736</v>
      </c>
      <c r="D52" s="17">
        <v>4819</v>
      </c>
      <c r="E52" s="13">
        <v>4819</v>
      </c>
      <c r="F52" s="13"/>
    </row>
    <row r="53" spans="1:6" ht="15.5" x14ac:dyDescent="0.35">
      <c r="A53" s="6" t="s">
        <v>169</v>
      </c>
      <c r="B53" s="1" t="s">
        <v>96</v>
      </c>
      <c r="C53" s="2">
        <f t="shared" si="4"/>
        <v>3982.6446280991736</v>
      </c>
      <c r="D53" s="17">
        <v>4819</v>
      </c>
      <c r="E53" s="13">
        <v>4909</v>
      </c>
      <c r="F53" s="13"/>
    </row>
    <row r="54" spans="1:6" ht="15.5" x14ac:dyDescent="0.35">
      <c r="A54" s="6" t="s">
        <v>169</v>
      </c>
      <c r="B54" s="1" t="s">
        <v>199</v>
      </c>
      <c r="C54" s="2">
        <f t="shared" si="4"/>
        <v>4197.5206611570247</v>
      </c>
      <c r="D54" s="17">
        <v>5079</v>
      </c>
      <c r="E54" s="13">
        <v>5129</v>
      </c>
      <c r="F54" s="13"/>
    </row>
    <row r="55" spans="1:6" ht="15.5" x14ac:dyDescent="0.35">
      <c r="A55" s="6" t="s">
        <v>169</v>
      </c>
      <c r="B55" s="1" t="s">
        <v>160</v>
      </c>
      <c r="C55" s="2">
        <f t="shared" si="4"/>
        <v>4280.1652892561988</v>
      </c>
      <c r="D55" s="17">
        <v>5179</v>
      </c>
      <c r="E55" s="13">
        <v>5229</v>
      </c>
      <c r="F55" s="13"/>
    </row>
    <row r="56" spans="1:6" ht="18.5" x14ac:dyDescent="0.45">
      <c r="A56" s="30" t="s">
        <v>209</v>
      </c>
      <c r="B56" s="45"/>
      <c r="C56" s="32"/>
      <c r="D56" s="53"/>
      <c r="E56" s="13"/>
      <c r="F56" s="13"/>
    </row>
    <row r="57" spans="1:6" ht="15.5" x14ac:dyDescent="0.35">
      <c r="A57" s="26" t="s">
        <v>210</v>
      </c>
      <c r="B57" s="46"/>
      <c r="C57" s="28"/>
      <c r="D57" s="37"/>
      <c r="E57" s="13"/>
      <c r="F57" s="13"/>
    </row>
    <row r="58" spans="1:6" ht="15.5" x14ac:dyDescent="0.35">
      <c r="A58" s="6" t="s">
        <v>211</v>
      </c>
      <c r="B58" s="1" t="s">
        <v>199</v>
      </c>
      <c r="C58" s="2">
        <f t="shared" si="4"/>
        <v>5999.1735537190089</v>
      </c>
      <c r="D58" s="17">
        <v>7259</v>
      </c>
      <c r="E58" s="13">
        <v>7379</v>
      </c>
      <c r="F58" s="13"/>
    </row>
    <row r="59" spans="1:6" ht="15.5" x14ac:dyDescent="0.35">
      <c r="A59" s="6" t="s">
        <v>211</v>
      </c>
      <c r="B59" s="1" t="s">
        <v>160</v>
      </c>
      <c r="C59" s="2">
        <f t="shared" si="4"/>
        <v>6081.818181818182</v>
      </c>
      <c r="D59" s="17">
        <v>7359</v>
      </c>
      <c r="E59" s="13">
        <v>7489</v>
      </c>
      <c r="F59" s="13"/>
    </row>
    <row r="60" spans="1:6" ht="15.5" x14ac:dyDescent="0.35">
      <c r="A60" s="6" t="s">
        <v>211</v>
      </c>
      <c r="B60" s="1" t="s">
        <v>217</v>
      </c>
      <c r="C60" s="2">
        <f t="shared" si="4"/>
        <v>5718.181818181818</v>
      </c>
      <c r="D60" s="17">
        <v>6919</v>
      </c>
      <c r="E60" s="13"/>
      <c r="F60" s="13"/>
    </row>
    <row r="61" spans="1:6" ht="15.5" x14ac:dyDescent="0.35">
      <c r="A61" s="6" t="s">
        <v>211</v>
      </c>
      <c r="B61" s="1" t="s">
        <v>187</v>
      </c>
      <c r="C61" s="2">
        <f t="shared" si="4"/>
        <v>5817.3553719008269</v>
      </c>
      <c r="D61" s="17">
        <v>7039</v>
      </c>
      <c r="E61" s="13"/>
      <c r="F61" s="13"/>
    </row>
    <row r="62" spans="1:6" ht="15.5" x14ac:dyDescent="0.35">
      <c r="A62" s="26" t="s">
        <v>223</v>
      </c>
      <c r="B62" s="46"/>
      <c r="C62" s="28"/>
      <c r="D62" s="37"/>
      <c r="E62" s="13"/>
      <c r="F62" s="13"/>
    </row>
    <row r="63" spans="1:6" ht="15.5" x14ac:dyDescent="0.35">
      <c r="A63" s="6" t="s">
        <v>224</v>
      </c>
      <c r="B63" s="1" t="s">
        <v>225</v>
      </c>
      <c r="C63" s="2">
        <f t="shared" si="4"/>
        <v>6238.8429752066113</v>
      </c>
      <c r="D63" s="17">
        <v>7549</v>
      </c>
      <c r="E63" s="13"/>
      <c r="F63" s="13"/>
    </row>
    <row r="64" spans="1:6" ht="15.5" x14ac:dyDescent="0.35">
      <c r="A64" s="6" t="s">
        <v>224</v>
      </c>
      <c r="B64" s="1" t="s">
        <v>228</v>
      </c>
      <c r="C64" s="2">
        <f t="shared" si="4"/>
        <v>6329.7520661157023</v>
      </c>
      <c r="D64" s="17">
        <v>7659</v>
      </c>
      <c r="E64" s="13">
        <v>9149</v>
      </c>
      <c r="F64" s="13"/>
    </row>
    <row r="65" spans="1:6" ht="15.5" x14ac:dyDescent="0.35">
      <c r="A65" s="6" t="s">
        <v>224</v>
      </c>
      <c r="B65" s="1" t="s">
        <v>160</v>
      </c>
      <c r="C65" s="2">
        <f t="shared" si="4"/>
        <v>6825.6198347107438</v>
      </c>
      <c r="D65" s="17">
        <v>8259</v>
      </c>
      <c r="E65" s="13">
        <v>8609</v>
      </c>
      <c r="F65" s="13"/>
    </row>
    <row r="66" spans="1:6" ht="15.5" x14ac:dyDescent="0.35">
      <c r="A66" s="26" t="s">
        <v>236</v>
      </c>
      <c r="B66" s="46"/>
      <c r="C66" s="28"/>
      <c r="D66" s="37"/>
      <c r="E66" s="13"/>
      <c r="F66" s="13"/>
    </row>
    <row r="67" spans="1:6" ht="15.5" x14ac:dyDescent="0.35">
      <c r="A67" s="6" t="s">
        <v>237</v>
      </c>
      <c r="B67" s="1" t="s">
        <v>225</v>
      </c>
      <c r="C67" s="2">
        <f t="shared" si="4"/>
        <v>6726.4462809917359</v>
      </c>
      <c r="D67" s="17">
        <v>8139</v>
      </c>
      <c r="E67" s="13">
        <v>9639</v>
      </c>
      <c r="F67" s="13"/>
    </row>
    <row r="68" spans="1:6" ht="15.5" x14ac:dyDescent="0.35">
      <c r="A68" s="6" t="s">
        <v>237</v>
      </c>
      <c r="B68" s="1" t="s">
        <v>199</v>
      </c>
      <c r="C68" s="2">
        <f t="shared" si="4"/>
        <v>7313.2231404958684</v>
      </c>
      <c r="D68" s="17">
        <v>8849</v>
      </c>
      <c r="E68" s="13">
        <v>9179</v>
      </c>
      <c r="F68" s="13"/>
    </row>
    <row r="69" spans="1:6" ht="15.5" x14ac:dyDescent="0.35">
      <c r="A69" s="6" t="s">
        <v>237</v>
      </c>
      <c r="B69" s="1" t="s">
        <v>228</v>
      </c>
      <c r="C69" s="2">
        <f t="shared" si="4"/>
        <v>6817.3553719008269</v>
      </c>
      <c r="D69" s="17">
        <v>8249</v>
      </c>
      <c r="E69" s="13">
        <v>9639</v>
      </c>
      <c r="F69" s="13"/>
    </row>
    <row r="70" spans="1:6" ht="15.5" x14ac:dyDescent="0.35">
      <c r="A70" s="6" t="s">
        <v>237</v>
      </c>
      <c r="B70" s="1" t="s">
        <v>160</v>
      </c>
      <c r="C70" s="2">
        <f t="shared" si="4"/>
        <v>7379.3388429752067</v>
      </c>
      <c r="D70" s="17">
        <v>8929</v>
      </c>
      <c r="E70" s="13">
        <v>8999</v>
      </c>
      <c r="F70" s="13"/>
    </row>
    <row r="71" spans="1:6" ht="15.5" x14ac:dyDescent="0.35">
      <c r="A71" s="26" t="s">
        <v>247</v>
      </c>
      <c r="B71" s="46"/>
      <c r="C71" s="28"/>
      <c r="D71" s="37"/>
      <c r="E71" s="13"/>
      <c r="F71" s="13"/>
    </row>
    <row r="72" spans="1:6" ht="15.5" x14ac:dyDescent="0.35">
      <c r="A72" s="6" t="s">
        <v>248</v>
      </c>
      <c r="B72" s="1" t="s">
        <v>160</v>
      </c>
      <c r="C72" s="2">
        <f t="shared" si="4"/>
        <v>7974.3801652892562</v>
      </c>
      <c r="D72" s="17">
        <v>9649</v>
      </c>
      <c r="E72" s="13">
        <v>10249</v>
      </c>
      <c r="F72" s="13" t="s">
        <v>467</v>
      </c>
    </row>
    <row r="73" spans="1:6" ht="15.5" x14ac:dyDescent="0.35">
      <c r="A73" s="6" t="s">
        <v>254</v>
      </c>
      <c r="B73" s="1" t="s">
        <v>160</v>
      </c>
      <c r="C73" s="2">
        <f t="shared" si="4"/>
        <v>9131.4049586776855</v>
      </c>
      <c r="D73" s="17">
        <v>11049</v>
      </c>
      <c r="E73" s="13">
        <v>11469</v>
      </c>
      <c r="F73" s="104" t="s">
        <v>466</v>
      </c>
    </row>
    <row r="74" spans="1:6" ht="15.5" x14ac:dyDescent="0.35">
      <c r="A74" s="6" t="s">
        <v>254</v>
      </c>
      <c r="B74" s="1" t="s">
        <v>166</v>
      </c>
      <c r="C74" s="2">
        <f t="shared" si="4"/>
        <v>9304.9586776859505</v>
      </c>
      <c r="D74" s="17">
        <v>11259</v>
      </c>
      <c r="E74" s="13">
        <v>11769</v>
      </c>
      <c r="F74" s="104" t="s">
        <v>466</v>
      </c>
    </row>
    <row r="75" spans="1:6" ht="15.5" x14ac:dyDescent="0.35">
      <c r="A75" s="26" t="s">
        <v>259</v>
      </c>
      <c r="B75" s="46"/>
      <c r="C75" s="28"/>
      <c r="D75" s="37"/>
      <c r="E75" s="13"/>
      <c r="F75" s="13"/>
    </row>
    <row r="76" spans="1:6" ht="15.5" x14ac:dyDescent="0.35">
      <c r="A76" s="6" t="s">
        <v>260</v>
      </c>
      <c r="B76" s="1" t="s">
        <v>160</v>
      </c>
      <c r="C76" s="2">
        <f t="shared" si="4"/>
        <v>10594.214876033058</v>
      </c>
      <c r="D76" s="17">
        <v>12819</v>
      </c>
      <c r="E76" s="13">
        <v>13199</v>
      </c>
      <c r="F76" s="13"/>
    </row>
    <row r="77" spans="1:6" ht="15.5" x14ac:dyDescent="0.35">
      <c r="A77" s="6" t="s">
        <v>260</v>
      </c>
      <c r="B77" s="1" t="s">
        <v>166</v>
      </c>
      <c r="C77" s="2">
        <f t="shared" si="4"/>
        <v>10784.297520661157</v>
      </c>
      <c r="D77" s="17">
        <v>13049</v>
      </c>
      <c r="E77" s="13">
        <v>13289</v>
      </c>
      <c r="F77" s="13"/>
    </row>
    <row r="78" spans="1:6" ht="15.5" x14ac:dyDescent="0.35">
      <c r="A78" s="26" t="s">
        <v>267</v>
      </c>
      <c r="B78" s="46"/>
      <c r="C78" s="28"/>
      <c r="D78" s="37"/>
      <c r="E78" s="13"/>
      <c r="F78" s="13"/>
    </row>
    <row r="79" spans="1:6" ht="15.5" x14ac:dyDescent="0.35">
      <c r="A79" s="6" t="s">
        <v>268</v>
      </c>
      <c r="B79" s="1" t="s">
        <v>160</v>
      </c>
      <c r="C79" s="2">
        <f t="shared" si="4"/>
        <v>11693.388429752067</v>
      </c>
      <c r="D79" s="17">
        <v>14149</v>
      </c>
      <c r="E79" s="13">
        <v>13999</v>
      </c>
      <c r="F79" s="13"/>
    </row>
    <row r="80" spans="1:6" ht="15.5" x14ac:dyDescent="0.35">
      <c r="A80" s="6" t="s">
        <v>268</v>
      </c>
      <c r="B80" s="1" t="s">
        <v>166</v>
      </c>
      <c r="C80" s="2">
        <f t="shared" si="4"/>
        <v>11891.735537190083</v>
      </c>
      <c r="D80" s="17">
        <v>14389</v>
      </c>
      <c r="E80" s="13">
        <v>14299</v>
      </c>
      <c r="F80" s="13"/>
    </row>
    <row r="81" spans="1:6" ht="18.5" x14ac:dyDescent="0.45">
      <c r="A81" s="30" t="s">
        <v>277</v>
      </c>
      <c r="B81" s="45"/>
      <c r="C81" s="32"/>
      <c r="D81" s="53"/>
      <c r="E81" s="13"/>
      <c r="F81" s="13"/>
    </row>
    <row r="82" spans="1:6" ht="15.5" x14ac:dyDescent="0.35">
      <c r="A82" s="26" t="s">
        <v>278</v>
      </c>
      <c r="B82" s="46"/>
      <c r="C82" s="28"/>
      <c r="D82" s="37"/>
      <c r="E82" s="13"/>
      <c r="F82" s="13"/>
    </row>
    <row r="83" spans="1:6" ht="15.5" x14ac:dyDescent="0.35">
      <c r="A83" s="6" t="s">
        <v>279</v>
      </c>
      <c r="B83" s="1" t="s">
        <v>96</v>
      </c>
      <c r="C83" s="2">
        <f t="shared" ref="C83:C88" si="5">D83/1.21</f>
        <v>12809.09090909091</v>
      </c>
      <c r="D83" s="17">
        <v>15499</v>
      </c>
      <c r="E83" s="13">
        <v>16299</v>
      </c>
      <c r="F83" s="13"/>
    </row>
    <row r="84" spans="1:6" ht="15.5" x14ac:dyDescent="0.35">
      <c r="A84" s="6" t="s">
        <v>279</v>
      </c>
      <c r="B84" s="1" t="s">
        <v>128</v>
      </c>
      <c r="C84" s="2">
        <f t="shared" si="5"/>
        <v>12990.909090909092</v>
      </c>
      <c r="D84" s="17">
        <v>15719</v>
      </c>
      <c r="E84" s="13">
        <v>16299</v>
      </c>
      <c r="F84" s="13"/>
    </row>
    <row r="85" spans="1:6" ht="15.5" x14ac:dyDescent="0.35">
      <c r="A85" s="6" t="s">
        <v>279</v>
      </c>
      <c r="B85" s="1" t="s">
        <v>289</v>
      </c>
      <c r="C85" s="2">
        <f>D85/1.21</f>
        <v>12990.909090909092</v>
      </c>
      <c r="D85" s="17">
        <v>15719</v>
      </c>
      <c r="E85" s="13"/>
      <c r="F85" s="13"/>
    </row>
    <row r="86" spans="1:6" ht="15.5" x14ac:dyDescent="0.35">
      <c r="A86" s="6" t="s">
        <v>279</v>
      </c>
      <c r="B86" s="1" t="s">
        <v>290</v>
      </c>
      <c r="C86" s="2">
        <f t="shared" si="5"/>
        <v>13701.652892561984</v>
      </c>
      <c r="D86" s="17">
        <v>16579</v>
      </c>
      <c r="E86" s="13">
        <v>18659</v>
      </c>
      <c r="F86" s="13"/>
    </row>
    <row r="87" spans="1:6" ht="15.5" x14ac:dyDescent="0.35">
      <c r="A87" s="6" t="s">
        <v>279</v>
      </c>
      <c r="B87" s="1" t="s">
        <v>292</v>
      </c>
      <c r="C87" s="2">
        <f t="shared" si="5"/>
        <v>13875.206611570249</v>
      </c>
      <c r="D87" s="17">
        <v>16789</v>
      </c>
      <c r="E87" s="13">
        <v>18659</v>
      </c>
      <c r="F87" s="13"/>
    </row>
    <row r="88" spans="1:6" ht="15.5" x14ac:dyDescent="0.35">
      <c r="A88" s="6" t="s">
        <v>279</v>
      </c>
      <c r="B88" s="1" t="s">
        <v>294</v>
      </c>
      <c r="C88" s="2">
        <f t="shared" si="5"/>
        <v>13875.206611570249</v>
      </c>
      <c r="D88" s="17">
        <v>16789</v>
      </c>
      <c r="E88" s="13"/>
      <c r="F88" s="13"/>
    </row>
    <row r="89" spans="1:6" ht="15.5" x14ac:dyDescent="0.35">
      <c r="A89" s="26" t="s">
        <v>295</v>
      </c>
      <c r="B89" s="46"/>
      <c r="C89" s="28"/>
      <c r="D89" s="37"/>
      <c r="E89" s="13"/>
      <c r="F89" s="13"/>
    </row>
    <row r="90" spans="1:6" ht="15.5" x14ac:dyDescent="0.35">
      <c r="A90" s="6" t="s">
        <v>296</v>
      </c>
      <c r="B90" s="1" t="s">
        <v>96</v>
      </c>
      <c r="C90" s="2">
        <f t="shared" ref="C90:C97" si="6">D90/1.21</f>
        <v>13519.834710743802</v>
      </c>
      <c r="D90" s="17">
        <v>16359</v>
      </c>
      <c r="E90" s="13">
        <v>16999</v>
      </c>
      <c r="F90" s="13"/>
    </row>
    <row r="91" spans="1:6" ht="15.5" x14ac:dyDescent="0.35">
      <c r="A91" s="6" t="s">
        <v>296</v>
      </c>
      <c r="B91" s="1" t="s">
        <v>301</v>
      </c>
      <c r="C91" s="2">
        <f t="shared" si="6"/>
        <v>13519.834710743802</v>
      </c>
      <c r="D91" s="17">
        <v>16359</v>
      </c>
      <c r="E91" s="13"/>
      <c r="F91" s="13"/>
    </row>
    <row r="92" spans="1:6" ht="15.5" x14ac:dyDescent="0.35">
      <c r="A92" s="6" t="s">
        <v>296</v>
      </c>
      <c r="B92" s="1" t="s">
        <v>128</v>
      </c>
      <c r="C92" s="2">
        <f t="shared" si="6"/>
        <v>13792.561983471074</v>
      </c>
      <c r="D92" s="17">
        <v>16689</v>
      </c>
      <c r="E92" s="13"/>
      <c r="F92" s="13"/>
    </row>
    <row r="93" spans="1:6" ht="15.5" x14ac:dyDescent="0.35">
      <c r="A93" s="6" t="s">
        <v>296</v>
      </c>
      <c r="B93" s="1" t="s">
        <v>289</v>
      </c>
      <c r="C93" s="2">
        <f t="shared" si="6"/>
        <v>13792.561983471074</v>
      </c>
      <c r="D93" s="17">
        <v>16689</v>
      </c>
      <c r="E93" s="13"/>
      <c r="F93" s="13"/>
    </row>
    <row r="94" spans="1:6" ht="15.5" x14ac:dyDescent="0.35">
      <c r="A94" s="6" t="s">
        <v>296</v>
      </c>
      <c r="B94" s="1" t="s">
        <v>290</v>
      </c>
      <c r="C94" s="2">
        <f t="shared" si="6"/>
        <v>14412.396694214876</v>
      </c>
      <c r="D94" s="17">
        <v>17439</v>
      </c>
      <c r="E94" s="13">
        <v>19299</v>
      </c>
      <c r="F94" s="13"/>
    </row>
    <row r="95" spans="1:6" ht="15.5" x14ac:dyDescent="0.35">
      <c r="A95" s="6" t="s">
        <v>296</v>
      </c>
      <c r="B95" s="1" t="s">
        <v>307</v>
      </c>
      <c r="C95" s="2">
        <f t="shared" si="6"/>
        <v>14412.396694214876</v>
      </c>
      <c r="D95" s="17">
        <v>17439</v>
      </c>
      <c r="E95" s="13"/>
      <c r="F95" s="13"/>
    </row>
    <row r="96" spans="1:6" ht="15.5" x14ac:dyDescent="0.35">
      <c r="A96" s="6" t="s">
        <v>296</v>
      </c>
      <c r="B96" s="1" t="s">
        <v>292</v>
      </c>
      <c r="C96" s="2">
        <f t="shared" si="6"/>
        <v>14685.123966942148</v>
      </c>
      <c r="D96" s="17">
        <v>17769</v>
      </c>
      <c r="E96" s="13">
        <v>19299</v>
      </c>
      <c r="F96" s="13"/>
    </row>
    <row r="97" spans="1:6" ht="15.5" x14ac:dyDescent="0.35">
      <c r="A97" s="6" t="s">
        <v>296</v>
      </c>
      <c r="B97" s="1" t="s">
        <v>309</v>
      </c>
      <c r="C97" s="2">
        <f t="shared" si="6"/>
        <v>14685.123966942148</v>
      </c>
      <c r="D97" s="17">
        <v>17769</v>
      </c>
      <c r="E97" s="13"/>
      <c r="F97" s="13"/>
    </row>
    <row r="98" spans="1:6" ht="15.5" x14ac:dyDescent="0.35">
      <c r="A98" s="26" t="s">
        <v>310</v>
      </c>
      <c r="B98" s="46"/>
      <c r="C98" s="28"/>
      <c r="D98" s="37"/>
      <c r="E98" s="13"/>
      <c r="F98" s="13"/>
    </row>
    <row r="99" spans="1:6" ht="15.5" x14ac:dyDescent="0.35">
      <c r="A99" s="6" t="s">
        <v>311</v>
      </c>
      <c r="B99" s="1" t="s">
        <v>96</v>
      </c>
      <c r="C99" s="2">
        <f t="shared" ref="C99:C139" si="7">D99/1.21</f>
        <v>15701.652892561984</v>
      </c>
      <c r="D99" s="17">
        <v>18999</v>
      </c>
      <c r="E99" s="13">
        <v>19599</v>
      </c>
      <c r="F99" s="13"/>
    </row>
    <row r="100" spans="1:6" ht="15.5" x14ac:dyDescent="0.35">
      <c r="A100" s="6" t="s">
        <v>311</v>
      </c>
      <c r="B100" s="1" t="s">
        <v>301</v>
      </c>
      <c r="C100" s="2">
        <f t="shared" si="7"/>
        <v>15701.652892561984</v>
      </c>
      <c r="D100" s="17">
        <v>18999</v>
      </c>
      <c r="E100" s="13" t="s">
        <v>317</v>
      </c>
      <c r="F100" s="13"/>
    </row>
    <row r="101" spans="1:6" ht="15.5" x14ac:dyDescent="0.35">
      <c r="A101" s="6" t="s">
        <v>311</v>
      </c>
      <c r="B101" s="1" t="s">
        <v>128</v>
      </c>
      <c r="C101" s="2">
        <f t="shared" si="7"/>
        <v>16015.702479338843</v>
      </c>
      <c r="D101" s="17">
        <v>19379</v>
      </c>
      <c r="E101" s="13">
        <v>19599</v>
      </c>
      <c r="F101" s="13"/>
    </row>
    <row r="102" spans="1:6" ht="15.5" x14ac:dyDescent="0.35">
      <c r="A102" s="6" t="s">
        <v>311</v>
      </c>
      <c r="B102" s="1" t="s">
        <v>289</v>
      </c>
      <c r="C102" s="2">
        <f t="shared" si="7"/>
        <v>16015.702479338843</v>
      </c>
      <c r="D102" s="17">
        <v>19379</v>
      </c>
      <c r="E102" s="13"/>
      <c r="F102" s="13"/>
    </row>
    <row r="103" spans="1:6" ht="15.5" x14ac:dyDescent="0.35">
      <c r="A103" s="6" t="s">
        <v>311</v>
      </c>
      <c r="B103" s="1" t="s">
        <v>290</v>
      </c>
      <c r="C103" s="2">
        <f t="shared" si="7"/>
        <v>16528.099173553721</v>
      </c>
      <c r="D103" s="17">
        <v>19999</v>
      </c>
      <c r="E103" s="13">
        <v>21699</v>
      </c>
      <c r="F103" s="13"/>
    </row>
    <row r="104" spans="1:6" ht="15.5" x14ac:dyDescent="0.35">
      <c r="A104" s="6" t="s">
        <v>311</v>
      </c>
      <c r="B104" s="1" t="s">
        <v>307</v>
      </c>
      <c r="C104" s="2">
        <f t="shared" si="7"/>
        <v>16528.099173553721</v>
      </c>
      <c r="D104" s="17">
        <v>19999</v>
      </c>
      <c r="E104" s="13"/>
      <c r="F104" s="13"/>
    </row>
    <row r="105" spans="1:6" ht="15.5" x14ac:dyDescent="0.35">
      <c r="A105" s="6" t="s">
        <v>311</v>
      </c>
      <c r="B105" s="1" t="s">
        <v>292</v>
      </c>
      <c r="C105" s="2">
        <f t="shared" si="7"/>
        <v>16900</v>
      </c>
      <c r="D105" s="17">
        <v>20449</v>
      </c>
      <c r="E105" s="13">
        <v>21699</v>
      </c>
      <c r="F105" s="13"/>
    </row>
    <row r="106" spans="1:6" ht="15.5" x14ac:dyDescent="0.35">
      <c r="A106" s="6" t="s">
        <v>311</v>
      </c>
      <c r="B106" s="1" t="s">
        <v>309</v>
      </c>
      <c r="C106" s="2">
        <f t="shared" si="7"/>
        <v>16900</v>
      </c>
      <c r="D106" s="17">
        <v>20449</v>
      </c>
      <c r="E106" s="13"/>
      <c r="F106" s="13"/>
    </row>
    <row r="107" spans="1:6" ht="15.5" x14ac:dyDescent="0.35">
      <c r="A107" s="26" t="s">
        <v>324</v>
      </c>
      <c r="B107" s="46"/>
      <c r="C107" s="28"/>
      <c r="D107" s="37"/>
      <c r="E107" s="13"/>
      <c r="F107" s="13"/>
    </row>
    <row r="108" spans="1:6" ht="15.5" x14ac:dyDescent="0.35">
      <c r="A108" s="6" t="s">
        <v>325</v>
      </c>
      <c r="B108" s="1" t="s">
        <v>292</v>
      </c>
      <c r="C108" s="2">
        <f t="shared" si="7"/>
        <v>20156.198347107438</v>
      </c>
      <c r="D108" s="17">
        <v>24389</v>
      </c>
      <c r="E108" s="13">
        <v>24999</v>
      </c>
      <c r="F108" s="13"/>
    </row>
    <row r="109" spans="1:6" ht="15.5" x14ac:dyDescent="0.35">
      <c r="A109" s="26" t="s">
        <v>329</v>
      </c>
      <c r="B109" s="46"/>
      <c r="C109" s="28"/>
      <c r="D109" s="37"/>
      <c r="E109" s="13"/>
      <c r="F109" s="13"/>
    </row>
    <row r="110" spans="1:6" ht="15.5" x14ac:dyDescent="0.35">
      <c r="A110" s="6" t="s">
        <v>330</v>
      </c>
      <c r="B110" s="1" t="s">
        <v>96</v>
      </c>
      <c r="C110" s="2">
        <f t="shared" si="7"/>
        <v>19511.570247933883</v>
      </c>
      <c r="D110" s="17">
        <v>23609</v>
      </c>
      <c r="E110" s="13">
        <v>24349</v>
      </c>
      <c r="F110" s="13"/>
    </row>
    <row r="111" spans="1:6" ht="15.5" x14ac:dyDescent="0.35">
      <c r="A111" s="6" t="s">
        <v>330</v>
      </c>
      <c r="B111" s="1" t="s">
        <v>128</v>
      </c>
      <c r="C111" s="2">
        <f t="shared" si="7"/>
        <v>19784.297520661159</v>
      </c>
      <c r="D111" s="17">
        <v>23939</v>
      </c>
      <c r="E111" s="13">
        <v>24349</v>
      </c>
      <c r="F111" s="13"/>
    </row>
    <row r="112" spans="1:6" ht="15.5" x14ac:dyDescent="0.35">
      <c r="A112" s="6" t="s">
        <v>330</v>
      </c>
      <c r="B112" s="1" t="s">
        <v>289</v>
      </c>
      <c r="C112" s="2">
        <f t="shared" si="7"/>
        <v>19784.297520661159</v>
      </c>
      <c r="D112" s="17">
        <v>23939</v>
      </c>
      <c r="E112" s="13"/>
      <c r="F112" s="13"/>
    </row>
    <row r="113" spans="1:6" ht="15.5" x14ac:dyDescent="0.35">
      <c r="A113" s="6" t="s">
        <v>330</v>
      </c>
      <c r="B113" s="1" t="s">
        <v>338</v>
      </c>
      <c r="C113" s="2">
        <f t="shared" si="7"/>
        <v>19957.85123966942</v>
      </c>
      <c r="D113" s="17">
        <v>24149</v>
      </c>
      <c r="E113" s="13"/>
      <c r="F113" s="13"/>
    </row>
    <row r="114" spans="1:6" ht="15.5" x14ac:dyDescent="0.35">
      <c r="A114" s="6" t="s">
        <v>330</v>
      </c>
      <c r="B114" s="1" t="s">
        <v>340</v>
      </c>
      <c r="C114" s="2">
        <f t="shared" si="7"/>
        <v>21288.429752066117</v>
      </c>
      <c r="D114" s="17">
        <v>25759</v>
      </c>
      <c r="E114" s="13">
        <v>26899</v>
      </c>
      <c r="F114" s="13"/>
    </row>
    <row r="115" spans="1:6" ht="15.5" x14ac:dyDescent="0.35">
      <c r="A115" s="6" t="s">
        <v>330</v>
      </c>
      <c r="B115" s="1" t="s">
        <v>344</v>
      </c>
      <c r="C115" s="2">
        <f t="shared" si="7"/>
        <v>21561.157024793389</v>
      </c>
      <c r="D115" s="17">
        <v>26089</v>
      </c>
      <c r="E115" s="13">
        <v>26899</v>
      </c>
      <c r="F115" s="13"/>
    </row>
    <row r="116" spans="1:6" ht="15.5" x14ac:dyDescent="0.35">
      <c r="A116" s="6" t="s">
        <v>330</v>
      </c>
      <c r="B116" s="1" t="s">
        <v>348</v>
      </c>
      <c r="C116" s="2">
        <f t="shared" si="7"/>
        <v>21561.157024793389</v>
      </c>
      <c r="D116" s="17">
        <v>26089</v>
      </c>
      <c r="E116" s="13"/>
      <c r="F116" s="13"/>
    </row>
    <row r="117" spans="1:6" ht="15.5" x14ac:dyDescent="0.35">
      <c r="A117" s="6" t="s">
        <v>330</v>
      </c>
      <c r="B117" s="1" t="s">
        <v>351</v>
      </c>
      <c r="C117" s="2">
        <f t="shared" si="7"/>
        <v>21742.975206611573</v>
      </c>
      <c r="D117" s="17">
        <v>26309</v>
      </c>
      <c r="E117" s="13"/>
      <c r="F117" s="13"/>
    </row>
    <row r="118" spans="1:6" ht="15.5" x14ac:dyDescent="0.35">
      <c r="A118" s="26" t="s">
        <v>353</v>
      </c>
      <c r="B118" s="46"/>
      <c r="C118" s="28"/>
      <c r="D118" s="37"/>
      <c r="E118" s="13"/>
      <c r="F118" s="13"/>
    </row>
    <row r="119" spans="1:6" ht="15.5" x14ac:dyDescent="0.35">
      <c r="A119" s="6" t="s">
        <v>354</v>
      </c>
      <c r="B119" s="1" t="s">
        <v>96</v>
      </c>
      <c r="C119" s="2">
        <f t="shared" si="7"/>
        <v>20610.743801652894</v>
      </c>
      <c r="D119" s="17">
        <v>24939</v>
      </c>
      <c r="E119" s="13"/>
      <c r="F119" s="13"/>
    </row>
    <row r="120" spans="1:6" ht="15.5" x14ac:dyDescent="0.35">
      <c r="A120" s="6" t="s">
        <v>354</v>
      </c>
      <c r="B120" s="1" t="s">
        <v>128</v>
      </c>
      <c r="C120" s="2">
        <f t="shared" si="7"/>
        <v>20891.735537190085</v>
      </c>
      <c r="D120" s="17">
        <v>25279</v>
      </c>
      <c r="E120" s="13"/>
      <c r="F120" s="13"/>
    </row>
    <row r="121" spans="1:6" ht="15.5" x14ac:dyDescent="0.35">
      <c r="A121" s="6" t="s">
        <v>354</v>
      </c>
      <c r="B121" s="1" t="s">
        <v>289</v>
      </c>
      <c r="C121" s="2">
        <f t="shared" si="7"/>
        <v>20891.735537190085</v>
      </c>
      <c r="D121" s="17">
        <v>25279</v>
      </c>
      <c r="E121" s="13"/>
      <c r="F121" s="13"/>
    </row>
    <row r="122" spans="1:6" ht="15.5" x14ac:dyDescent="0.35">
      <c r="A122" s="6" t="s">
        <v>354</v>
      </c>
      <c r="B122" s="1" t="s">
        <v>338</v>
      </c>
      <c r="C122" s="2">
        <f t="shared" si="7"/>
        <v>21073.553719008265</v>
      </c>
      <c r="D122" s="17">
        <v>25499</v>
      </c>
      <c r="E122" s="13"/>
      <c r="F122" s="13"/>
    </row>
    <row r="123" spans="1:6" ht="15.5" x14ac:dyDescent="0.35">
      <c r="A123" s="6" t="s">
        <v>354</v>
      </c>
      <c r="B123" s="1" t="s">
        <v>360</v>
      </c>
      <c r="C123" s="2">
        <f t="shared" si="7"/>
        <v>21073.553719008265</v>
      </c>
      <c r="D123" s="17">
        <v>25499</v>
      </c>
      <c r="E123" s="13"/>
      <c r="F123" s="13"/>
    </row>
    <row r="124" spans="1:6" ht="15.5" x14ac:dyDescent="0.35">
      <c r="A124" s="6" t="s">
        <v>354</v>
      </c>
      <c r="B124" s="1" t="s">
        <v>340</v>
      </c>
      <c r="C124" s="2">
        <f t="shared" si="7"/>
        <v>22387.603305785124</v>
      </c>
      <c r="D124" s="17">
        <v>27089</v>
      </c>
      <c r="E124" s="13">
        <v>27869</v>
      </c>
      <c r="F124" s="13"/>
    </row>
    <row r="125" spans="1:6" ht="15.5" x14ac:dyDescent="0.35">
      <c r="A125" s="6" t="s">
        <v>354</v>
      </c>
      <c r="B125" s="1" t="s">
        <v>344</v>
      </c>
      <c r="C125" s="2">
        <f t="shared" si="7"/>
        <v>22668.595041322315</v>
      </c>
      <c r="D125" s="17">
        <v>27429</v>
      </c>
      <c r="E125" s="13">
        <v>27869</v>
      </c>
      <c r="F125" s="13"/>
    </row>
    <row r="126" spans="1:6" ht="15.5" x14ac:dyDescent="0.35">
      <c r="A126" s="6" t="s">
        <v>354</v>
      </c>
      <c r="B126" s="1" t="s">
        <v>348</v>
      </c>
      <c r="C126" s="2">
        <f t="shared" si="7"/>
        <v>22668.595041322315</v>
      </c>
      <c r="D126" s="17">
        <v>27429</v>
      </c>
      <c r="E126" s="13"/>
      <c r="F126" s="13"/>
    </row>
    <row r="127" spans="1:6" ht="15.5" x14ac:dyDescent="0.35">
      <c r="A127" s="6" t="s">
        <v>354</v>
      </c>
      <c r="B127" s="1" t="s">
        <v>351</v>
      </c>
      <c r="C127" s="2">
        <f t="shared" si="7"/>
        <v>22850.413223140498</v>
      </c>
      <c r="D127" s="17">
        <v>27649</v>
      </c>
      <c r="E127" s="13"/>
      <c r="F127" s="13"/>
    </row>
    <row r="128" spans="1:6" ht="15.5" x14ac:dyDescent="0.35">
      <c r="A128" s="6" t="s">
        <v>354</v>
      </c>
      <c r="B128" s="1" t="s">
        <v>370</v>
      </c>
      <c r="C128" s="2">
        <f t="shared" si="7"/>
        <v>22850.413223140498</v>
      </c>
      <c r="D128" s="17">
        <v>27649</v>
      </c>
      <c r="E128" s="13"/>
      <c r="F128" s="13"/>
    </row>
    <row r="129" spans="1:6" ht="15.5" x14ac:dyDescent="0.35">
      <c r="A129" s="26" t="s">
        <v>373</v>
      </c>
      <c r="B129" s="46"/>
      <c r="C129" s="28"/>
      <c r="D129" s="37"/>
      <c r="E129" s="13"/>
      <c r="F129" s="13"/>
    </row>
    <row r="130" spans="1:6" ht="15.5" x14ac:dyDescent="0.35">
      <c r="A130" s="6" t="s">
        <v>374</v>
      </c>
      <c r="B130" s="1" t="s">
        <v>96</v>
      </c>
      <c r="C130" s="2">
        <f t="shared" si="7"/>
        <v>21503.305785123968</v>
      </c>
      <c r="D130" s="17">
        <v>26019</v>
      </c>
      <c r="E130" s="13"/>
      <c r="F130" s="13"/>
    </row>
    <row r="131" spans="1:6" ht="15.5" x14ac:dyDescent="0.35">
      <c r="A131" s="6" t="s">
        <v>374</v>
      </c>
      <c r="B131" s="1" t="s">
        <v>128</v>
      </c>
      <c r="C131" s="2">
        <f t="shared" si="7"/>
        <v>21784.297520661159</v>
      </c>
      <c r="D131" s="17">
        <v>26359</v>
      </c>
      <c r="E131" s="13"/>
      <c r="F131" s="13"/>
    </row>
    <row r="132" spans="1:6" ht="15.5" x14ac:dyDescent="0.35">
      <c r="A132" s="6" t="s">
        <v>374</v>
      </c>
      <c r="B132" s="1" t="s">
        <v>289</v>
      </c>
      <c r="C132" s="2">
        <f t="shared" si="7"/>
        <v>21784.297520661159</v>
      </c>
      <c r="D132" s="17">
        <v>26359</v>
      </c>
      <c r="E132" s="13"/>
      <c r="F132" s="13"/>
    </row>
    <row r="133" spans="1:6" ht="15.5" x14ac:dyDescent="0.35">
      <c r="A133" s="6" t="s">
        <v>374</v>
      </c>
      <c r="B133" s="1" t="s">
        <v>338</v>
      </c>
      <c r="C133" s="2">
        <f t="shared" si="7"/>
        <v>21957.85123966942</v>
      </c>
      <c r="D133" s="17">
        <v>26569</v>
      </c>
      <c r="E133" s="13"/>
      <c r="F133" s="13"/>
    </row>
    <row r="134" spans="1:6" ht="15.5" x14ac:dyDescent="0.35">
      <c r="A134" s="6" t="s">
        <v>374</v>
      </c>
      <c r="B134" s="1" t="s">
        <v>360</v>
      </c>
      <c r="C134" s="2">
        <f t="shared" si="7"/>
        <v>21957.85123966942</v>
      </c>
      <c r="D134" s="17">
        <v>26569</v>
      </c>
      <c r="E134" s="13"/>
      <c r="F134" s="13"/>
    </row>
    <row r="135" spans="1:6" ht="15.5" x14ac:dyDescent="0.35">
      <c r="A135" s="6" t="s">
        <v>374</v>
      </c>
      <c r="B135" s="1" t="s">
        <v>340</v>
      </c>
      <c r="C135" s="2">
        <f t="shared" si="7"/>
        <v>23280.165289256198</v>
      </c>
      <c r="D135" s="17">
        <v>28169</v>
      </c>
      <c r="E135" s="13">
        <v>29499</v>
      </c>
      <c r="F135" s="13"/>
    </row>
    <row r="136" spans="1:6" ht="15.5" x14ac:dyDescent="0.35">
      <c r="A136" s="6" t="s">
        <v>374</v>
      </c>
      <c r="B136" s="1" t="s">
        <v>344</v>
      </c>
      <c r="C136" s="2">
        <f t="shared" si="7"/>
        <v>23552.892561983474</v>
      </c>
      <c r="D136" s="17">
        <v>28499</v>
      </c>
      <c r="E136" s="13">
        <v>29499</v>
      </c>
      <c r="F136" s="13"/>
    </row>
    <row r="137" spans="1:6" ht="15.5" x14ac:dyDescent="0.35">
      <c r="A137" s="6" t="s">
        <v>374</v>
      </c>
      <c r="B137" s="1" t="s">
        <v>348</v>
      </c>
      <c r="C137" s="2">
        <f t="shared" si="7"/>
        <v>23552.892561983474</v>
      </c>
      <c r="D137" s="17">
        <v>28499</v>
      </c>
      <c r="E137" s="13"/>
      <c r="F137" s="13"/>
    </row>
    <row r="138" spans="1:6" ht="15.5" x14ac:dyDescent="0.35">
      <c r="A138" s="6" t="s">
        <v>374</v>
      </c>
      <c r="B138" s="1" t="s">
        <v>351</v>
      </c>
      <c r="C138" s="2">
        <f t="shared" si="7"/>
        <v>23734.710743801654</v>
      </c>
      <c r="D138" s="17">
        <v>28719</v>
      </c>
      <c r="E138" s="13"/>
      <c r="F138" s="13"/>
    </row>
    <row r="139" spans="1:6" ht="15.5" x14ac:dyDescent="0.35">
      <c r="A139" s="6" t="s">
        <v>374</v>
      </c>
      <c r="B139" s="1" t="s">
        <v>370</v>
      </c>
      <c r="C139" s="2">
        <f t="shared" si="7"/>
        <v>23734.710743801654</v>
      </c>
      <c r="D139" s="17">
        <v>28719</v>
      </c>
      <c r="E139" s="13"/>
      <c r="F139" s="13"/>
    </row>
    <row r="140" spans="1:6" ht="15.5" x14ac:dyDescent="0.35">
      <c r="A140" s="26" t="s">
        <v>393</v>
      </c>
      <c r="B140" s="46"/>
      <c r="C140" s="28"/>
      <c r="D140" s="37"/>
      <c r="E140" s="13"/>
      <c r="F140" s="13"/>
    </row>
    <row r="141" spans="1:6" ht="15.5" x14ac:dyDescent="0.35">
      <c r="A141" s="1" t="s">
        <v>394</v>
      </c>
      <c r="B141" s="1" t="s">
        <v>395</v>
      </c>
      <c r="C141" s="2">
        <f t="shared" ref="C141:C148" si="8">D141/1.21</f>
        <v>30156.198347107438</v>
      </c>
      <c r="D141" s="17">
        <v>36489</v>
      </c>
      <c r="E141" s="13" t="s">
        <v>465</v>
      </c>
      <c r="F141" s="13"/>
    </row>
    <row r="142" spans="1:6" ht="15.5" x14ac:dyDescent="0.35">
      <c r="A142" s="1" t="s">
        <v>394</v>
      </c>
      <c r="B142" s="1" t="s">
        <v>396</v>
      </c>
      <c r="C142" s="2">
        <f t="shared" si="8"/>
        <v>30156.198347107438</v>
      </c>
      <c r="D142" s="17">
        <v>36489</v>
      </c>
      <c r="E142" s="104" t="s">
        <v>466</v>
      </c>
      <c r="F142" s="13"/>
    </row>
    <row r="143" spans="1:6" ht="15.5" x14ac:dyDescent="0.35">
      <c r="A143" s="1" t="s">
        <v>394</v>
      </c>
      <c r="B143" s="1" t="s">
        <v>397</v>
      </c>
      <c r="C143" s="2">
        <f t="shared" si="8"/>
        <v>30156.198347107438</v>
      </c>
      <c r="D143" s="17">
        <v>36489</v>
      </c>
      <c r="E143" s="104" t="s">
        <v>466</v>
      </c>
      <c r="F143" s="13"/>
    </row>
    <row r="144" spans="1:6" ht="15.5" x14ac:dyDescent="0.35">
      <c r="A144" s="1" t="s">
        <v>394</v>
      </c>
      <c r="B144" s="1" t="s">
        <v>398</v>
      </c>
      <c r="C144" s="2">
        <f t="shared" si="8"/>
        <v>30156.198347107438</v>
      </c>
      <c r="D144" s="17">
        <v>36489</v>
      </c>
      <c r="E144" s="104" t="s">
        <v>466</v>
      </c>
      <c r="F144" s="13"/>
    </row>
    <row r="145" spans="1:6" ht="15.5" x14ac:dyDescent="0.35">
      <c r="A145" s="1" t="s">
        <v>394</v>
      </c>
      <c r="B145" s="1" t="s">
        <v>395</v>
      </c>
      <c r="C145" s="2">
        <f t="shared" si="8"/>
        <v>30156.198347107438</v>
      </c>
      <c r="D145" s="17">
        <v>36489</v>
      </c>
      <c r="E145" s="104" t="s">
        <v>466</v>
      </c>
      <c r="F145" s="13"/>
    </row>
    <row r="146" spans="1:6" ht="15.5" x14ac:dyDescent="0.35">
      <c r="A146" s="1" t="s">
        <v>394</v>
      </c>
      <c r="B146" s="1" t="s">
        <v>396</v>
      </c>
      <c r="C146" s="2">
        <f t="shared" si="8"/>
        <v>30156.198347107438</v>
      </c>
      <c r="D146" s="17">
        <v>36489</v>
      </c>
      <c r="E146" s="104" t="s">
        <v>466</v>
      </c>
      <c r="F146" s="13"/>
    </row>
    <row r="147" spans="1:6" ht="15.5" x14ac:dyDescent="0.35">
      <c r="A147" s="1" t="s">
        <v>394</v>
      </c>
      <c r="B147" s="1" t="s">
        <v>397</v>
      </c>
      <c r="C147" s="2">
        <f t="shared" si="8"/>
        <v>30156.198347107438</v>
      </c>
      <c r="D147" s="17">
        <v>36489</v>
      </c>
      <c r="E147" s="104" t="s">
        <v>466</v>
      </c>
      <c r="F147" s="13"/>
    </row>
    <row r="148" spans="1:6" ht="16" thickBot="1" x14ac:dyDescent="0.4">
      <c r="A148" s="1" t="s">
        <v>394</v>
      </c>
      <c r="B148" s="1" t="s">
        <v>398</v>
      </c>
      <c r="C148" s="2">
        <f t="shared" si="8"/>
        <v>30156.198347107438</v>
      </c>
      <c r="D148" s="18">
        <v>36489</v>
      </c>
      <c r="E148" s="104" t="s">
        <v>466</v>
      </c>
      <c r="F148" s="13"/>
    </row>
    <row r="149" spans="1:6" ht="15.5" x14ac:dyDescent="0.35">
      <c r="A149" s="85" t="s">
        <v>399</v>
      </c>
      <c r="B149" s="48"/>
      <c r="C149" s="48"/>
      <c r="D149" s="48"/>
    </row>
    <row r="150" spans="1:6" ht="15.5" x14ac:dyDescent="0.35">
      <c r="A150" s="26" t="s">
        <v>310</v>
      </c>
      <c r="B150" s="46"/>
      <c r="C150" s="28"/>
      <c r="D150" s="37"/>
    </row>
    <row r="151" spans="1:6" ht="15.5" x14ac:dyDescent="0.35">
      <c r="A151" s="1" t="s">
        <v>401</v>
      </c>
      <c r="B151" s="86" t="s">
        <v>402</v>
      </c>
      <c r="C151" s="2">
        <f t="shared" ref="C151:C169" si="9">D151/1.21</f>
        <v>16214.04958677686</v>
      </c>
      <c r="D151" s="17">
        <v>19619</v>
      </c>
    </row>
    <row r="152" spans="1:6" ht="15.5" x14ac:dyDescent="0.35">
      <c r="A152" s="1" t="s">
        <v>401</v>
      </c>
      <c r="B152" s="86" t="s">
        <v>403</v>
      </c>
      <c r="C152" s="2">
        <f t="shared" si="9"/>
        <v>16214.04958677686</v>
      </c>
      <c r="D152" s="17">
        <v>19619</v>
      </c>
    </row>
    <row r="153" spans="1:6" ht="15.5" x14ac:dyDescent="0.35">
      <c r="A153" s="1" t="s">
        <v>401</v>
      </c>
      <c r="B153" s="86" t="s">
        <v>404</v>
      </c>
      <c r="C153" s="2">
        <f t="shared" si="9"/>
        <v>16478.512396694216</v>
      </c>
      <c r="D153" s="17">
        <v>19939</v>
      </c>
    </row>
    <row r="154" spans="1:6" ht="15.5" x14ac:dyDescent="0.35">
      <c r="A154" s="1" t="s">
        <v>401</v>
      </c>
      <c r="B154" s="86" t="s">
        <v>405</v>
      </c>
      <c r="C154" s="2">
        <f t="shared" si="9"/>
        <v>16478.512396694216</v>
      </c>
      <c r="D154" s="17">
        <v>19939</v>
      </c>
    </row>
    <row r="155" spans="1:6" ht="15.5" x14ac:dyDescent="0.35">
      <c r="A155" s="1" t="s">
        <v>401</v>
      </c>
      <c r="B155" s="86" t="s">
        <v>406</v>
      </c>
      <c r="C155" s="2">
        <f t="shared" si="9"/>
        <v>17106.611570247933</v>
      </c>
      <c r="D155" s="17">
        <v>20699</v>
      </c>
    </row>
    <row r="156" spans="1:6" ht="15.5" x14ac:dyDescent="0.35">
      <c r="A156" s="1" t="s">
        <v>401</v>
      </c>
      <c r="B156" s="86" t="s">
        <v>407</v>
      </c>
      <c r="C156" s="2">
        <f t="shared" si="9"/>
        <v>17106.611570247933</v>
      </c>
      <c r="D156" s="17">
        <v>20699</v>
      </c>
    </row>
    <row r="157" spans="1:6" ht="15.5" x14ac:dyDescent="0.35">
      <c r="A157" s="1" t="s">
        <v>401</v>
      </c>
      <c r="B157" s="86" t="s">
        <v>408</v>
      </c>
      <c r="C157" s="2">
        <f t="shared" si="9"/>
        <v>17371.07438016529</v>
      </c>
      <c r="D157" s="17">
        <v>21019</v>
      </c>
    </row>
    <row r="158" spans="1:6" ht="15.5" x14ac:dyDescent="0.35">
      <c r="A158" s="1" t="s">
        <v>401</v>
      </c>
      <c r="B158" s="86" t="s">
        <v>409</v>
      </c>
      <c r="C158" s="2">
        <f t="shared" si="9"/>
        <v>17371.07438016529</v>
      </c>
      <c r="D158" s="17">
        <v>21019</v>
      </c>
    </row>
    <row r="159" spans="1:6" ht="15.5" x14ac:dyDescent="0.35">
      <c r="A159" s="26" t="s">
        <v>329</v>
      </c>
      <c r="B159" s="46" t="s">
        <v>3</v>
      </c>
      <c r="C159" s="28"/>
      <c r="D159" s="37"/>
    </row>
    <row r="160" spans="1:6" ht="15.5" x14ac:dyDescent="0.35">
      <c r="A160" s="1" t="s">
        <v>410</v>
      </c>
      <c r="B160" s="86" t="s">
        <v>408</v>
      </c>
      <c r="C160" s="2">
        <f t="shared" si="9"/>
        <v>22023.96694214876</v>
      </c>
      <c r="D160" s="17">
        <v>26649</v>
      </c>
    </row>
    <row r="161" spans="1:4" ht="15.5" x14ac:dyDescent="0.35">
      <c r="A161" s="1" t="s">
        <v>410</v>
      </c>
      <c r="B161" s="86" t="s">
        <v>409</v>
      </c>
      <c r="C161" s="2">
        <f t="shared" si="9"/>
        <v>22023.96694214876</v>
      </c>
      <c r="D161" s="17">
        <v>26649</v>
      </c>
    </row>
    <row r="162" spans="1:4" ht="15.5" x14ac:dyDescent="0.35">
      <c r="A162" s="26" t="s">
        <v>353</v>
      </c>
      <c r="B162" s="46" t="s">
        <v>3</v>
      </c>
      <c r="C162" s="28"/>
      <c r="D162" s="37"/>
    </row>
    <row r="163" spans="1:4" ht="15.5" x14ac:dyDescent="0.35">
      <c r="A163" s="1" t="s">
        <v>411</v>
      </c>
      <c r="B163" s="86" t="s">
        <v>412</v>
      </c>
      <c r="C163" s="2">
        <f t="shared" si="9"/>
        <v>23139.669421487604</v>
      </c>
      <c r="D163" s="17">
        <v>27999</v>
      </c>
    </row>
    <row r="164" spans="1:4" ht="15.5" x14ac:dyDescent="0.35">
      <c r="A164" s="1" t="s">
        <v>411</v>
      </c>
      <c r="B164" s="86" t="s">
        <v>409</v>
      </c>
      <c r="C164" s="2">
        <f t="shared" si="9"/>
        <v>23139.669421487604</v>
      </c>
      <c r="D164" s="17">
        <v>27999</v>
      </c>
    </row>
    <row r="165" spans="1:4" ht="15.5" x14ac:dyDescent="0.35">
      <c r="A165" s="26" t="s">
        <v>373</v>
      </c>
      <c r="B165" s="46" t="s">
        <v>3</v>
      </c>
      <c r="C165" s="28"/>
      <c r="D165" s="37"/>
    </row>
    <row r="166" spans="1:4" ht="15.5" x14ac:dyDescent="0.35">
      <c r="A166" s="1" t="s">
        <v>413</v>
      </c>
      <c r="B166" s="86" t="s">
        <v>412</v>
      </c>
      <c r="C166" s="2">
        <f t="shared" si="9"/>
        <v>24023.96694214876</v>
      </c>
      <c r="D166" s="17">
        <v>29069</v>
      </c>
    </row>
    <row r="167" spans="1:4" ht="15.5" x14ac:dyDescent="0.35">
      <c r="A167" s="1" t="s">
        <v>413</v>
      </c>
      <c r="B167" s="86" t="s">
        <v>409</v>
      </c>
      <c r="C167" s="2">
        <f t="shared" si="9"/>
        <v>24023.96694214876</v>
      </c>
      <c r="D167" s="17">
        <v>29069</v>
      </c>
    </row>
    <row r="168" spans="1:4" ht="15.5" x14ac:dyDescent="0.35">
      <c r="A168" s="1" t="s">
        <v>413</v>
      </c>
      <c r="B168" s="86" t="s">
        <v>414</v>
      </c>
      <c r="C168" s="2">
        <f t="shared" si="9"/>
        <v>24205.785123966944</v>
      </c>
      <c r="D168" s="17">
        <v>29289</v>
      </c>
    </row>
    <row r="169" spans="1:4" ht="15.5" x14ac:dyDescent="0.35">
      <c r="A169" s="1" t="s">
        <v>413</v>
      </c>
      <c r="B169" s="86" t="s">
        <v>415</v>
      </c>
      <c r="C169" s="2">
        <f t="shared" si="9"/>
        <v>24205.785123966944</v>
      </c>
      <c r="D169" s="17">
        <v>29289</v>
      </c>
    </row>
    <row r="170" spans="1:4" ht="15.5" x14ac:dyDescent="0.35">
      <c r="A170" s="26" t="s">
        <v>416</v>
      </c>
      <c r="B170" s="46"/>
      <c r="C170" s="28"/>
      <c r="D170" s="37"/>
    </row>
    <row r="171" spans="1:4" ht="15.5" x14ac:dyDescent="0.35">
      <c r="A171" s="6" t="s">
        <v>417</v>
      </c>
      <c r="B171" s="1"/>
      <c r="C171" s="2">
        <v>652.89</v>
      </c>
      <c r="D171" s="17">
        <v>790</v>
      </c>
    </row>
    <row r="172" spans="1:4" ht="15.5" x14ac:dyDescent="0.35">
      <c r="A172" s="6" t="s">
        <v>418</v>
      </c>
      <c r="B172" s="1"/>
      <c r="C172" s="2">
        <v>743.8</v>
      </c>
      <c r="D172" s="17">
        <v>900</v>
      </c>
    </row>
    <row r="173" spans="1:4" ht="15.5" x14ac:dyDescent="0.35">
      <c r="A173" s="6" t="s">
        <v>419</v>
      </c>
      <c r="B173" s="1"/>
      <c r="C173" s="2">
        <v>944.63</v>
      </c>
      <c r="D173" s="17">
        <v>1143</v>
      </c>
    </row>
    <row r="174" spans="1:4" ht="15.5" x14ac:dyDescent="0.35">
      <c r="A174" s="6" t="s">
        <v>420</v>
      </c>
      <c r="B174" s="1"/>
      <c r="C174" s="2">
        <v>1031.4000000000001</v>
      </c>
      <c r="D174" s="17">
        <v>1248</v>
      </c>
    </row>
    <row r="175" spans="1:4" ht="15.5" x14ac:dyDescent="0.35">
      <c r="A175" s="6" t="s">
        <v>421</v>
      </c>
      <c r="B175" s="1"/>
      <c r="C175" s="2">
        <v>1200</v>
      </c>
      <c r="D175" s="17">
        <v>1452</v>
      </c>
    </row>
    <row r="176" spans="1:4" ht="15.5" x14ac:dyDescent="0.35">
      <c r="A176" s="6" t="s">
        <v>422</v>
      </c>
      <c r="B176" s="1"/>
      <c r="C176" s="2">
        <v>1460.33</v>
      </c>
      <c r="D176" s="17">
        <v>1767</v>
      </c>
    </row>
    <row r="177" spans="1:4" ht="15.5" x14ac:dyDescent="0.35">
      <c r="A177" s="6" t="s">
        <v>423</v>
      </c>
      <c r="B177" s="1"/>
      <c r="C177" s="2">
        <v>1031.4000000000001</v>
      </c>
      <c r="D177" s="17">
        <v>1248</v>
      </c>
    </row>
    <row r="178" spans="1:4" ht="15.5" x14ac:dyDescent="0.35">
      <c r="A178" s="6" t="s">
        <v>424</v>
      </c>
      <c r="B178" s="1"/>
      <c r="C178" s="2">
        <v>1114.05</v>
      </c>
      <c r="D178" s="17">
        <v>1348</v>
      </c>
    </row>
    <row r="179" spans="1:4" ht="15.5" x14ac:dyDescent="0.35">
      <c r="A179" s="6" t="s">
        <v>425</v>
      </c>
      <c r="B179" s="1"/>
      <c r="C179" s="2">
        <v>1168.5999999999999</v>
      </c>
      <c r="D179" s="17">
        <v>1414</v>
      </c>
    </row>
    <row r="180" spans="1:4" ht="15.5" x14ac:dyDescent="0.35">
      <c r="A180" s="6" t="s">
        <v>426</v>
      </c>
      <c r="B180" s="1"/>
      <c r="C180" s="2">
        <v>1546.28</v>
      </c>
      <c r="D180" s="17">
        <v>1871</v>
      </c>
    </row>
  </sheetData>
  <mergeCells count="1">
    <mergeCell ref="A2:D3"/>
  </mergeCells>
  <pageMargins left="0.7" right="0.7" top="0.75" bottom="0.75" header="0.3" footer="0.3"/>
  <pageSetup paperSize="9" orientation="portrait" r:id="rId1"/>
  <headerFooter>
    <oddHeader>&amp;R&amp;G</oddHeader>
    <evenHeader>&amp;R&amp;G</evenHeader>
    <firstHeader>&amp;R&amp;G</firstHeader>
  </headerFooter>
  <drawing r:id="rId2"/>
  <legacyDrawingHF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00E8A1-6561-4914-BA84-EBA67088D199}">
  <sheetPr codeName="Sheet3">
    <pageSetUpPr autoPageBreaks="0"/>
  </sheetPr>
  <dimension ref="A1:Z146"/>
  <sheetViews>
    <sheetView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/>
    </sheetView>
  </sheetViews>
  <sheetFormatPr defaultRowHeight="15.5" x14ac:dyDescent="0.35"/>
  <cols>
    <col min="1" max="1" width="9.36328125" customWidth="1"/>
    <col min="2" max="2" width="16.36328125" bestFit="1" customWidth="1"/>
    <col min="3" max="3" width="54.6328125" customWidth="1"/>
    <col min="4" max="4" width="14.6328125" hidden="1" customWidth="1"/>
    <col min="5" max="5" width="14.6328125" customWidth="1"/>
    <col min="6" max="6" width="15.36328125" customWidth="1"/>
    <col min="7" max="7" width="13.54296875" style="1" customWidth="1"/>
    <col min="8" max="8" width="11.54296875" style="1" customWidth="1"/>
    <col min="9" max="9" width="15.36328125" customWidth="1"/>
    <col min="10" max="10" width="15.36328125" hidden="1" customWidth="1"/>
    <col min="11" max="12" width="15.36328125" customWidth="1"/>
    <col min="13" max="13" width="14" style="19" customWidth="1"/>
    <col min="14" max="14" width="15.36328125" style="19" hidden="1" customWidth="1"/>
    <col min="15" max="16" width="15.36328125" style="17" customWidth="1"/>
    <col min="17" max="17" width="17.36328125" style="17" customWidth="1"/>
    <col min="18" max="18" width="15.36328125" style="17" hidden="1" customWidth="1"/>
    <col min="19" max="19" width="16.54296875" style="17" customWidth="1"/>
    <col min="20" max="20" width="15.36328125" style="17" customWidth="1"/>
    <col min="21" max="21" width="14.36328125" style="13" customWidth="1"/>
    <col min="22" max="22" width="15.36328125" style="13" hidden="1" customWidth="1"/>
    <col min="23" max="23" width="15.36328125" customWidth="1"/>
    <col min="24" max="24" width="15.6328125" customWidth="1"/>
    <col min="25" max="25" width="11.453125" hidden="1" customWidth="1"/>
    <col min="26" max="26" width="12.453125" hidden="1" customWidth="1"/>
    <col min="27" max="27" width="18.453125" customWidth="1"/>
    <col min="28" max="28" width="9.54296875" customWidth="1"/>
  </cols>
  <sheetData>
    <row r="1" spans="1:26" ht="13.25" customHeight="1" thickBot="1" x14ac:dyDescent="0.4">
      <c r="A1" s="3"/>
      <c r="B1" s="4"/>
      <c r="C1" s="4"/>
      <c r="D1" s="5"/>
      <c r="E1" s="5"/>
      <c r="F1" s="5"/>
      <c r="G1" s="5"/>
      <c r="H1" s="5"/>
      <c r="I1" s="11"/>
      <c r="J1" s="48"/>
      <c r="M1" s="14"/>
      <c r="N1" s="49"/>
      <c r="O1" s="15"/>
      <c r="P1" s="15"/>
      <c r="Q1" s="15"/>
      <c r="R1" s="15"/>
      <c r="S1" s="15"/>
      <c r="T1" s="15"/>
      <c r="U1" s="23"/>
      <c r="V1" s="50"/>
      <c r="W1" s="60"/>
    </row>
    <row r="2" spans="1:26" ht="16.25" customHeight="1" x14ac:dyDescent="0.5">
      <c r="B2" s="43"/>
      <c r="C2" s="67" t="s">
        <v>428</v>
      </c>
      <c r="D2" s="43"/>
      <c r="E2" s="43"/>
      <c r="F2" s="43"/>
      <c r="G2" s="2"/>
      <c r="H2" s="2"/>
      <c r="I2" s="92"/>
      <c r="J2" s="93"/>
      <c r="K2" s="93"/>
      <c r="L2" s="94"/>
      <c r="M2" s="92"/>
      <c r="N2" s="93"/>
      <c r="O2" s="93"/>
      <c r="P2" s="94"/>
      <c r="Q2" s="92"/>
      <c r="R2" s="93"/>
      <c r="S2" s="93"/>
      <c r="T2" s="94"/>
      <c r="U2" s="92"/>
      <c r="V2" s="93"/>
      <c r="W2" s="93"/>
      <c r="X2" s="94"/>
    </row>
    <row r="3" spans="1:26" ht="21" customHeight="1" thickBot="1" x14ac:dyDescent="0.4">
      <c r="A3" s="43"/>
      <c r="B3" s="43"/>
      <c r="C3" s="7" t="s">
        <v>429</v>
      </c>
      <c r="D3" s="43"/>
      <c r="E3" s="43"/>
      <c r="F3" s="43"/>
      <c r="G3" s="7"/>
      <c r="H3" s="7"/>
      <c r="I3" s="95"/>
      <c r="J3" s="96"/>
      <c r="K3" s="96"/>
      <c r="L3" s="97"/>
      <c r="M3" s="95"/>
      <c r="N3" s="96"/>
      <c r="O3" s="96"/>
      <c r="P3" s="97"/>
      <c r="Q3" s="95"/>
      <c r="R3" s="96"/>
      <c r="S3" s="96"/>
      <c r="T3" s="97"/>
      <c r="U3" s="95"/>
      <c r="V3" s="96"/>
      <c r="W3" s="96"/>
      <c r="X3" s="97"/>
    </row>
    <row r="4" spans="1:26" ht="35.75" customHeight="1" x14ac:dyDescent="0.35">
      <c r="A4" s="6"/>
      <c r="B4" s="1"/>
      <c r="C4" s="7"/>
      <c r="D4" s="2"/>
      <c r="E4" s="2"/>
      <c r="F4" s="2"/>
      <c r="G4" s="98" t="s">
        <v>1</v>
      </c>
      <c r="H4" s="99"/>
      <c r="I4" s="10"/>
      <c r="K4" t="s">
        <v>430</v>
      </c>
      <c r="L4" s="100" t="s">
        <v>431</v>
      </c>
      <c r="M4" s="10"/>
      <c r="N4"/>
      <c r="O4"/>
      <c r="P4" s="100" t="s">
        <v>432</v>
      </c>
      <c r="Q4"/>
      <c r="R4"/>
      <c r="S4"/>
      <c r="T4" s="100" t="s">
        <v>433</v>
      </c>
      <c r="U4" s="22"/>
      <c r="V4"/>
      <c r="W4" s="48"/>
      <c r="X4" s="100" t="s">
        <v>432</v>
      </c>
    </row>
    <row r="5" spans="1:26" ht="19.5" customHeight="1" x14ac:dyDescent="0.35">
      <c r="A5" s="8" t="s">
        <v>2</v>
      </c>
      <c r="B5" s="44" t="s">
        <v>3</v>
      </c>
      <c r="C5" s="7" t="s">
        <v>4</v>
      </c>
      <c r="D5" s="9" t="s">
        <v>5</v>
      </c>
      <c r="E5" s="9" t="s">
        <v>6</v>
      </c>
      <c r="F5" s="56">
        <v>0.05</v>
      </c>
      <c r="G5" s="7" t="s">
        <v>7</v>
      </c>
      <c r="H5" s="7" t="s">
        <v>8</v>
      </c>
      <c r="I5" s="12" t="s">
        <v>2</v>
      </c>
      <c r="J5" s="9" t="s">
        <v>5</v>
      </c>
      <c r="K5" s="68">
        <v>2022</v>
      </c>
      <c r="L5" s="101"/>
      <c r="M5" s="12" t="s">
        <v>2</v>
      </c>
      <c r="N5" s="9" t="s">
        <v>5</v>
      </c>
      <c r="O5" s="9" t="s">
        <v>6</v>
      </c>
      <c r="P5" s="101"/>
      <c r="Q5" s="12" t="s">
        <v>2</v>
      </c>
      <c r="R5" s="9" t="s">
        <v>5</v>
      </c>
      <c r="S5" s="9" t="s">
        <v>6</v>
      </c>
      <c r="T5" s="101"/>
      <c r="U5" s="12" t="s">
        <v>2</v>
      </c>
      <c r="V5" s="9" t="s">
        <v>5</v>
      </c>
      <c r="W5" s="9" t="s">
        <v>6</v>
      </c>
      <c r="X5" s="101"/>
    </row>
    <row r="6" spans="1:26" ht="18.5" x14ac:dyDescent="0.45">
      <c r="A6" s="30" t="s">
        <v>9</v>
      </c>
      <c r="B6" s="45"/>
      <c r="C6" s="31"/>
      <c r="D6" s="32"/>
      <c r="E6" s="53"/>
      <c r="F6" s="54" t="s">
        <v>434</v>
      </c>
      <c r="G6" s="33"/>
      <c r="H6" s="33"/>
      <c r="I6" s="33"/>
      <c r="J6" s="33"/>
      <c r="K6" s="33"/>
      <c r="L6" s="33"/>
      <c r="M6" s="33"/>
      <c r="N6" s="33"/>
      <c r="O6" s="33"/>
      <c r="P6" s="61"/>
      <c r="Q6" s="33"/>
      <c r="R6" s="33"/>
      <c r="S6" s="33"/>
      <c r="T6" s="61"/>
      <c r="U6" s="33"/>
      <c r="V6" s="33"/>
      <c r="W6" s="33"/>
      <c r="X6" s="61"/>
    </row>
    <row r="7" spans="1:26" x14ac:dyDescent="0.35">
      <c r="A7" s="26" t="s">
        <v>10</v>
      </c>
      <c r="B7" s="46"/>
      <c r="C7" s="27"/>
      <c r="D7" s="28"/>
      <c r="E7" s="28"/>
      <c r="F7" s="55"/>
      <c r="G7" s="35"/>
      <c r="H7" s="35"/>
      <c r="I7" s="36"/>
      <c r="J7" s="37"/>
      <c r="K7" s="37"/>
      <c r="L7" s="37"/>
      <c r="M7" s="39"/>
      <c r="N7" s="47"/>
      <c r="O7" s="38"/>
      <c r="P7" s="70"/>
      <c r="Q7" s="38"/>
      <c r="R7" s="38"/>
      <c r="S7" s="38"/>
      <c r="T7" s="70"/>
      <c r="U7" s="29"/>
      <c r="V7" s="29"/>
      <c r="W7" s="37"/>
      <c r="X7" s="62"/>
    </row>
    <row r="8" spans="1:26" x14ac:dyDescent="0.35">
      <c r="A8" s="6" t="s">
        <v>11</v>
      </c>
      <c r="B8" s="1" t="s">
        <v>12</v>
      </c>
      <c r="C8" s="1" t="s">
        <v>13</v>
      </c>
      <c r="D8" s="2">
        <f t="shared" ref="D8:D9" si="0">E8/1.21</f>
        <v>792.56198347107443</v>
      </c>
      <c r="E8" s="20">
        <v>959</v>
      </c>
      <c r="F8" s="20">
        <f>ROUNDUP(E8*(1+$F$5),-1)-1</f>
        <v>1009</v>
      </c>
      <c r="G8" s="2">
        <f>IF(F8=Z8,"---",F8-Z8)</f>
        <v>110</v>
      </c>
      <c r="H8" s="25">
        <f>IF(F8=Z8,"---",(F8-Z8)/Z8)</f>
        <v>0.12235817575083426</v>
      </c>
      <c r="I8" s="16" t="s">
        <v>14</v>
      </c>
      <c r="J8" s="19">
        <f>K8/1.16</f>
        <v>831.89655172413802</v>
      </c>
      <c r="K8" s="17">
        <v>965</v>
      </c>
      <c r="L8" s="59" t="str">
        <f>IFERROR(((K8-#REF!)/#REF!),"")</f>
        <v/>
      </c>
      <c r="M8" s="16" t="s">
        <v>15</v>
      </c>
      <c r="N8" s="19">
        <f>O8/1.2</f>
        <v>749.16666666666674</v>
      </c>
      <c r="O8" s="17">
        <v>899</v>
      </c>
      <c r="P8" s="63" t="str">
        <f>IFERROR(((O8-#REF!)/#REF!),"")</f>
        <v/>
      </c>
      <c r="Q8" s="19" t="s">
        <v>16</v>
      </c>
      <c r="R8" s="19">
        <f>S8/1.21</f>
        <v>742.97520661157023</v>
      </c>
      <c r="S8" s="17">
        <v>899</v>
      </c>
      <c r="T8" s="63" t="str">
        <f>IFERROR(((S8-#REF!)/#REF!),"")</f>
        <v/>
      </c>
      <c r="U8" s="19" t="s">
        <v>17</v>
      </c>
      <c r="V8" s="19">
        <f>W8/1.22</f>
        <v>770.49180327868851</v>
      </c>
      <c r="W8" s="17">
        <v>940</v>
      </c>
      <c r="X8" s="63" t="str">
        <f>IFERROR(((W8-#REF!)/#REF!),"")</f>
        <v/>
      </c>
      <c r="Y8" s="13">
        <f t="shared" ref="Y8:Y39" si="1">MAX(F8,K8,O8,S8,W8)</f>
        <v>1009</v>
      </c>
      <c r="Z8" s="13">
        <f t="shared" ref="Z8:Z39" si="2">MIN(F8,K8,O8,S8,W8)</f>
        <v>899</v>
      </c>
    </row>
    <row r="9" spans="1:26" x14ac:dyDescent="0.35">
      <c r="A9" s="6" t="s">
        <v>11</v>
      </c>
      <c r="B9" s="1" t="s">
        <v>18</v>
      </c>
      <c r="C9" s="1" t="s">
        <v>19</v>
      </c>
      <c r="D9" s="2">
        <f t="shared" si="0"/>
        <v>842.14876033057851</v>
      </c>
      <c r="E9" s="20">
        <v>1019</v>
      </c>
      <c r="F9" s="20">
        <f>ROUNDUP(E9*(1+$F$5),-1)-1</f>
        <v>1069</v>
      </c>
      <c r="G9" s="2">
        <f>IF(F9=Z9,"---",F9-Z9)</f>
        <v>170</v>
      </c>
      <c r="H9" s="25">
        <f>IF(F9=Z9,"---",(F9-Z9)/Z9)</f>
        <v>0.18909899888765294</v>
      </c>
      <c r="I9" s="16" t="s">
        <v>20</v>
      </c>
      <c r="J9" s="19">
        <f>K9/1.16</f>
        <v>831.89655172413802</v>
      </c>
      <c r="K9" s="17">
        <v>965</v>
      </c>
      <c r="L9" s="59" t="str">
        <f>IFERROR(((K9-#REF!)/#REF!),"")</f>
        <v/>
      </c>
      <c r="M9" s="16" t="s">
        <v>21</v>
      </c>
      <c r="N9" s="19">
        <f>O9/1.2</f>
        <v>749.16666666666674</v>
      </c>
      <c r="O9" s="17">
        <v>899</v>
      </c>
      <c r="P9" s="63" t="str">
        <f>IFERROR(((O9-#REF!)/#REF!),"")</f>
        <v/>
      </c>
      <c r="Q9" s="19" t="s">
        <v>22</v>
      </c>
      <c r="R9" s="19">
        <f>S9/1.21</f>
        <v>742.97520661157023</v>
      </c>
      <c r="S9" s="17">
        <v>899</v>
      </c>
      <c r="T9" s="63" t="str">
        <f>IFERROR(((S9-#REF!)/#REF!),"")</f>
        <v/>
      </c>
      <c r="U9" s="19" t="s">
        <v>23</v>
      </c>
      <c r="V9" s="19" t="s">
        <v>24</v>
      </c>
      <c r="W9" s="17" t="s">
        <v>24</v>
      </c>
      <c r="X9" s="63" t="str">
        <f>IFERROR(((W9-#REF!)/#REF!),"")</f>
        <v/>
      </c>
      <c r="Y9" s="13">
        <f t="shared" si="1"/>
        <v>1069</v>
      </c>
      <c r="Z9" s="13">
        <f t="shared" si="2"/>
        <v>899</v>
      </c>
    </row>
    <row r="10" spans="1:26" x14ac:dyDescent="0.35">
      <c r="A10" s="26" t="s">
        <v>25</v>
      </c>
      <c r="B10" s="46"/>
      <c r="C10" s="27"/>
      <c r="D10" s="28"/>
      <c r="E10" s="37"/>
      <c r="F10" s="70"/>
      <c r="G10" s="35"/>
      <c r="H10" s="35"/>
      <c r="I10" s="39"/>
      <c r="J10" s="38"/>
      <c r="K10" s="38"/>
      <c r="L10" s="41" t="str">
        <f>IFERROR(((K10-#REF!)/#REF!),"")</f>
        <v/>
      </c>
      <c r="M10" s="39"/>
      <c r="N10" s="47"/>
      <c r="O10" s="38"/>
      <c r="P10" s="70" t="str">
        <f>IFERROR(((O10-#REF!)/#REF!),"")</f>
        <v/>
      </c>
      <c r="Q10" s="38"/>
      <c r="R10" s="38"/>
      <c r="S10" s="38"/>
      <c r="T10" s="70" t="str">
        <f>IFERROR(((S10-#REF!)/#REF!),"")</f>
        <v/>
      </c>
      <c r="U10" s="29"/>
      <c r="V10" s="29"/>
      <c r="W10" s="37"/>
      <c r="X10" s="62" t="str">
        <f>IFERROR(((W10-#REF!)/#REF!),"")</f>
        <v/>
      </c>
      <c r="Y10" s="13">
        <f t="shared" si="1"/>
        <v>0</v>
      </c>
      <c r="Z10" s="13">
        <f t="shared" si="2"/>
        <v>0</v>
      </c>
    </row>
    <row r="11" spans="1:26" x14ac:dyDescent="0.35">
      <c r="A11" s="6" t="s">
        <v>26</v>
      </c>
      <c r="B11" s="1" t="s">
        <v>27</v>
      </c>
      <c r="C11" s="1" t="s">
        <v>28</v>
      </c>
      <c r="D11" s="2">
        <f t="shared" ref="D11:D12" si="3">E11/1.21</f>
        <v>1098.3471074380166</v>
      </c>
      <c r="E11" s="20">
        <v>1329</v>
      </c>
      <c r="F11" s="20">
        <f t="shared" ref="F11:F12" si="4">ROUNDUP(E11*(1+$F$5),-1)-1</f>
        <v>1399</v>
      </c>
      <c r="G11" s="2">
        <f>IF(F11=Z11,"---",F11-Z11)</f>
        <v>250</v>
      </c>
      <c r="H11" s="25">
        <f>IF(F11=Z11,"---",(F11-Z11)/Z11)</f>
        <v>0.2175805047867711</v>
      </c>
      <c r="I11" s="16" t="s">
        <v>29</v>
      </c>
      <c r="J11" s="19">
        <f t="shared" ref="J11:J12" si="5">K11/1.16</f>
        <v>1021.5517241379312</v>
      </c>
      <c r="K11" s="17">
        <v>1185</v>
      </c>
      <c r="L11" s="59" t="str">
        <f>IFERROR(((K11-#REF!)/#REF!),"")</f>
        <v/>
      </c>
      <c r="M11" s="16" t="s">
        <v>30</v>
      </c>
      <c r="N11" s="19">
        <f t="shared" ref="N11:N12" si="6">O11/1.2</f>
        <v>1082.5</v>
      </c>
      <c r="O11" s="17">
        <v>1299</v>
      </c>
      <c r="P11" s="63" t="str">
        <f>IFERROR(((O11-#REF!)/#REF!),"")</f>
        <v/>
      </c>
      <c r="Q11" s="19" t="s">
        <v>31</v>
      </c>
      <c r="R11" s="19">
        <f t="shared" ref="R11:R12" si="7">S11/1.21</f>
        <v>949.5867768595042</v>
      </c>
      <c r="S11" s="17">
        <v>1149</v>
      </c>
      <c r="T11" s="63" t="str">
        <f>IFERROR(((S11-#REF!)/#REF!),"")</f>
        <v/>
      </c>
      <c r="U11" s="19" t="s">
        <v>32</v>
      </c>
      <c r="V11" s="19">
        <f>W11/1.22</f>
        <v>975.40983606557381</v>
      </c>
      <c r="W11" s="17">
        <v>1190</v>
      </c>
      <c r="X11" s="63" t="str">
        <f>IFERROR(((W11-#REF!)/#REF!),"")</f>
        <v/>
      </c>
      <c r="Y11" s="13">
        <f t="shared" si="1"/>
        <v>1399</v>
      </c>
      <c r="Z11" s="13">
        <f t="shared" si="2"/>
        <v>1149</v>
      </c>
    </row>
    <row r="12" spans="1:26" x14ac:dyDescent="0.35">
      <c r="A12" s="6" t="s">
        <v>26</v>
      </c>
      <c r="B12" s="1" t="s">
        <v>33</v>
      </c>
      <c r="C12" s="1" t="s">
        <v>34</v>
      </c>
      <c r="D12" s="2">
        <f t="shared" si="3"/>
        <v>1180.9917355371902</v>
      </c>
      <c r="E12" s="20">
        <v>1429</v>
      </c>
      <c r="F12" s="20">
        <f t="shared" si="4"/>
        <v>1509</v>
      </c>
      <c r="G12" s="2">
        <f>IF(F12=Z12,"---",F12-Z12)</f>
        <v>324</v>
      </c>
      <c r="H12" s="25">
        <f>IF(F12=Z12,"---",(F12-Z12)/Z12)</f>
        <v>0.27341772151898736</v>
      </c>
      <c r="I12" s="16" t="s">
        <v>35</v>
      </c>
      <c r="J12" s="19">
        <f t="shared" si="5"/>
        <v>1021.5517241379312</v>
      </c>
      <c r="K12" s="17">
        <v>1185</v>
      </c>
      <c r="L12" s="59" t="str">
        <f>IFERROR(((K12-#REF!)/#REF!),"")</f>
        <v/>
      </c>
      <c r="M12" s="16" t="s">
        <v>36</v>
      </c>
      <c r="N12" s="19">
        <f t="shared" si="6"/>
        <v>1082.5</v>
      </c>
      <c r="O12" s="17">
        <v>1299</v>
      </c>
      <c r="P12" s="63" t="str">
        <f>IFERROR(((O12-#REF!)/#REF!),"")</f>
        <v/>
      </c>
      <c r="Q12" s="19" t="s">
        <v>37</v>
      </c>
      <c r="R12" s="19">
        <f t="shared" si="7"/>
        <v>1023.9669421487604</v>
      </c>
      <c r="S12" s="17">
        <v>1239</v>
      </c>
      <c r="T12" s="63" t="str">
        <f>IFERROR(((S12-#REF!)/#REF!),"")</f>
        <v/>
      </c>
      <c r="U12" s="19" t="s">
        <v>38</v>
      </c>
      <c r="V12" s="19">
        <f>W12/1.22</f>
        <v>975.40983606557381</v>
      </c>
      <c r="W12" s="17">
        <v>1190</v>
      </c>
      <c r="X12" s="63" t="str">
        <f>IFERROR(((W12-#REF!)/#REF!),"")</f>
        <v/>
      </c>
      <c r="Y12" s="13">
        <f t="shared" si="1"/>
        <v>1509</v>
      </c>
      <c r="Z12" s="13">
        <f t="shared" si="2"/>
        <v>1185</v>
      </c>
    </row>
    <row r="13" spans="1:26" x14ac:dyDescent="0.35">
      <c r="A13" s="26" t="s">
        <v>39</v>
      </c>
      <c r="B13" s="46"/>
      <c r="C13" s="27"/>
      <c r="D13" s="28"/>
      <c r="E13" s="37"/>
      <c r="F13" s="70"/>
      <c r="G13" s="35"/>
      <c r="H13" s="35"/>
      <c r="I13" s="39"/>
      <c r="J13" s="38"/>
      <c r="K13" s="38"/>
      <c r="L13" s="41" t="str">
        <f>IFERROR(((K13-#REF!)/#REF!),"")</f>
        <v/>
      </c>
      <c r="M13" s="39"/>
      <c r="N13" s="47"/>
      <c r="O13" s="38"/>
      <c r="P13" s="70" t="str">
        <f>IFERROR(((O13-#REF!)/#REF!),"")</f>
        <v/>
      </c>
      <c r="Q13" s="38"/>
      <c r="R13" s="38"/>
      <c r="S13" s="38"/>
      <c r="T13" s="70" t="str">
        <f>IFERROR(((S13-#REF!)/#REF!),"")</f>
        <v/>
      </c>
      <c r="U13" s="29"/>
      <c r="V13" s="29"/>
      <c r="W13" s="37"/>
      <c r="X13" s="62" t="str">
        <f>IFERROR(((W13-#REF!)/#REF!),"")</f>
        <v/>
      </c>
      <c r="Y13" s="13">
        <f t="shared" si="1"/>
        <v>0</v>
      </c>
      <c r="Z13" s="13">
        <f t="shared" si="2"/>
        <v>0</v>
      </c>
    </row>
    <row r="14" spans="1:26" x14ac:dyDescent="0.35">
      <c r="A14" s="6" t="s">
        <v>40</v>
      </c>
      <c r="B14" s="1" t="s">
        <v>27</v>
      </c>
      <c r="C14" s="1" t="s">
        <v>41</v>
      </c>
      <c r="D14" s="2">
        <f t="shared" ref="D14:D17" si="8">E14/1.21</f>
        <v>1180.9917355371902</v>
      </c>
      <c r="E14" s="20">
        <v>1429</v>
      </c>
      <c r="F14" s="20">
        <f t="shared" ref="F14:F17" si="9">ROUNDUP(E14*(1+$F$5),-1)-1</f>
        <v>1509</v>
      </c>
      <c r="G14" s="2">
        <f>IF(F14=Z14,"---",F14-Z14)</f>
        <v>210</v>
      </c>
      <c r="H14" s="25">
        <f>IF(F14=Z14,"---",(F14-Z14)/Z14)</f>
        <v>0.16166281755196305</v>
      </c>
      <c r="I14" s="16" t="s">
        <v>42</v>
      </c>
      <c r="J14" s="19">
        <f t="shared" ref="J14:J17" si="10">K14/1.16</f>
        <v>1211.2068965517242</v>
      </c>
      <c r="K14" s="17">
        <v>1405</v>
      </c>
      <c r="L14" s="59" t="str">
        <f>IFERROR(((K14-#REF!)/#REF!),"")</f>
        <v/>
      </c>
      <c r="M14" s="16" t="s">
        <v>43</v>
      </c>
      <c r="N14" s="19">
        <f t="shared" ref="N14:N15" si="11">O14/1.2</f>
        <v>1190.8333333333335</v>
      </c>
      <c r="O14" s="17">
        <v>1429</v>
      </c>
      <c r="P14" s="63" t="str">
        <f>IFERROR(((O14-#REF!)/#REF!),"")</f>
        <v/>
      </c>
      <c r="Q14" s="19" t="s">
        <v>44</v>
      </c>
      <c r="R14" s="19">
        <f t="shared" ref="R14:R15" si="12">S14/1.21</f>
        <v>1073.5537190082646</v>
      </c>
      <c r="S14" s="17">
        <v>1299</v>
      </c>
      <c r="T14" s="63" t="str">
        <f>IFERROR(((S14-#REF!)/#REF!),"")</f>
        <v/>
      </c>
      <c r="U14" s="19" t="s">
        <v>45</v>
      </c>
      <c r="V14" s="19">
        <f t="shared" ref="V14:V17" si="13">W14/1.22</f>
        <v>1156.5573770491803</v>
      </c>
      <c r="W14" s="17">
        <v>1411</v>
      </c>
      <c r="X14" s="63" t="str">
        <f>IFERROR(((W14-#REF!)/#REF!),"")</f>
        <v/>
      </c>
      <c r="Y14" s="13">
        <f t="shared" si="1"/>
        <v>1509</v>
      </c>
      <c r="Z14" s="13">
        <f t="shared" si="2"/>
        <v>1299</v>
      </c>
    </row>
    <row r="15" spans="1:26" x14ac:dyDescent="0.35">
      <c r="A15" s="6" t="s">
        <v>40</v>
      </c>
      <c r="B15" s="1" t="s">
        <v>33</v>
      </c>
      <c r="C15" s="1" t="s">
        <v>46</v>
      </c>
      <c r="D15" s="2">
        <f t="shared" si="8"/>
        <v>1263.6363636363637</v>
      </c>
      <c r="E15" s="20">
        <v>1529</v>
      </c>
      <c r="F15" s="20">
        <f t="shared" si="9"/>
        <v>1609</v>
      </c>
      <c r="G15" s="2">
        <f>IF(F15=Z15,"---",F15-Z15)</f>
        <v>220</v>
      </c>
      <c r="H15" s="25">
        <f>IF(F15=Z15,"---",(F15-Z15)/Z15)</f>
        <v>0.15838732901367891</v>
      </c>
      <c r="I15" s="16" t="s">
        <v>47</v>
      </c>
      <c r="J15" s="19">
        <f t="shared" si="10"/>
        <v>1211.2068965517242</v>
      </c>
      <c r="K15" s="17">
        <v>1405</v>
      </c>
      <c r="L15" s="59" t="str">
        <f>IFERROR(((K15-#REF!)/#REF!),"")</f>
        <v/>
      </c>
      <c r="M15" s="16" t="s">
        <v>48</v>
      </c>
      <c r="N15" s="19">
        <f t="shared" si="11"/>
        <v>1190.8333333333335</v>
      </c>
      <c r="O15" s="17">
        <v>1429</v>
      </c>
      <c r="P15" s="63" t="str">
        <f>IFERROR(((O15-#REF!)/#REF!),"")</f>
        <v/>
      </c>
      <c r="Q15" s="19" t="s">
        <v>49</v>
      </c>
      <c r="R15" s="19">
        <f t="shared" si="12"/>
        <v>1147.9338842975208</v>
      </c>
      <c r="S15" s="17">
        <v>1389</v>
      </c>
      <c r="T15" s="63" t="str">
        <f>IFERROR(((S15-#REF!)/#REF!),"")</f>
        <v/>
      </c>
      <c r="U15" s="19" t="s">
        <v>50</v>
      </c>
      <c r="V15" s="19">
        <f t="shared" si="13"/>
        <v>1156.5573770491803</v>
      </c>
      <c r="W15" s="17">
        <v>1411</v>
      </c>
      <c r="X15" s="63" t="str">
        <f>IFERROR(((W15-#REF!)/#REF!),"")</f>
        <v/>
      </c>
      <c r="Y15" s="13">
        <f t="shared" si="1"/>
        <v>1609</v>
      </c>
      <c r="Z15" s="13">
        <f t="shared" si="2"/>
        <v>1389</v>
      </c>
    </row>
    <row r="16" spans="1:26" x14ac:dyDescent="0.35">
      <c r="A16" s="6" t="s">
        <v>40</v>
      </c>
      <c r="B16" s="1" t="s">
        <v>51</v>
      </c>
      <c r="C16" s="1" t="s">
        <v>52</v>
      </c>
      <c r="D16" s="2">
        <f t="shared" si="8"/>
        <v>1222.3140495867769</v>
      </c>
      <c r="E16" s="20">
        <v>1479</v>
      </c>
      <c r="F16" s="20">
        <f t="shared" si="9"/>
        <v>1559</v>
      </c>
      <c r="G16" s="2" t="str">
        <f>IF(F16=Z16,"---",F16-Z16)</f>
        <v>---</v>
      </c>
      <c r="H16" s="25" t="str">
        <f>IF(F16=Z16,"---",(F16-Z16)/Z16)</f>
        <v>---</v>
      </c>
      <c r="I16" s="16" t="s">
        <v>53</v>
      </c>
      <c r="J16" s="19">
        <f t="shared" si="10"/>
        <v>1357.7586206896553</v>
      </c>
      <c r="K16" s="17">
        <v>1575</v>
      </c>
      <c r="L16" s="59" t="str">
        <f>IFERROR(((K16-#REF!)/#REF!),"")</f>
        <v/>
      </c>
      <c r="M16" s="16"/>
      <c r="N16" s="19" t="s">
        <v>24</v>
      </c>
      <c r="O16" s="17" t="s">
        <v>24</v>
      </c>
      <c r="P16" s="63" t="str">
        <f>IFERROR(((O16-#REF!)/#REF!),"")</f>
        <v/>
      </c>
      <c r="Q16" s="19"/>
      <c r="R16" s="19" t="s">
        <v>24</v>
      </c>
      <c r="S16" s="17" t="s">
        <v>24</v>
      </c>
      <c r="T16" s="63" t="str">
        <f>IFERROR(((S16-#REF!)/#REF!),"")</f>
        <v/>
      </c>
      <c r="U16" s="19"/>
      <c r="V16" s="19" t="s">
        <v>24</v>
      </c>
      <c r="W16" s="17" t="s">
        <v>24</v>
      </c>
      <c r="X16" s="63" t="str">
        <f>IFERROR(((W16-#REF!)/#REF!),"")</f>
        <v/>
      </c>
      <c r="Y16" s="13">
        <f t="shared" si="1"/>
        <v>1575</v>
      </c>
      <c r="Z16" s="13">
        <f t="shared" si="2"/>
        <v>1559</v>
      </c>
    </row>
    <row r="17" spans="1:26" x14ac:dyDescent="0.35">
      <c r="A17" s="6" t="s">
        <v>40</v>
      </c>
      <c r="B17" s="1" t="s">
        <v>54</v>
      </c>
      <c r="C17" s="1" t="s">
        <v>55</v>
      </c>
      <c r="D17" s="2">
        <f t="shared" si="8"/>
        <v>1304.9586776859505</v>
      </c>
      <c r="E17" s="20">
        <v>1579</v>
      </c>
      <c r="F17" s="20">
        <f t="shared" si="9"/>
        <v>1659</v>
      </c>
      <c r="G17" s="2">
        <f>IF(F17=Z17,"---",F17-Z17)</f>
        <v>84</v>
      </c>
      <c r="H17" s="25">
        <f>IF(F17=Z17,"---",(F17-Z17)/Z17)</f>
        <v>5.3333333333333337E-2</v>
      </c>
      <c r="I17" s="16" t="s">
        <v>56</v>
      </c>
      <c r="J17" s="19">
        <f t="shared" si="10"/>
        <v>1357.7586206896553</v>
      </c>
      <c r="K17" s="17">
        <v>1575</v>
      </c>
      <c r="L17" s="59" t="str">
        <f>IFERROR(((K17-#REF!)/#REF!),"")</f>
        <v/>
      </c>
      <c r="M17" s="16"/>
      <c r="N17" s="19" t="s">
        <v>24</v>
      </c>
      <c r="O17" s="17" t="s">
        <v>24</v>
      </c>
      <c r="P17" s="63" t="str">
        <f>IFERROR(((O17-#REF!)/#REF!),"")</f>
        <v/>
      </c>
      <c r="Q17" s="19"/>
      <c r="R17" s="19" t="s">
        <v>24</v>
      </c>
      <c r="S17" s="17" t="s">
        <v>24</v>
      </c>
      <c r="T17" s="63" t="str">
        <f>IFERROR(((S17-#REF!)/#REF!),"")</f>
        <v/>
      </c>
      <c r="U17" s="19" t="s">
        <v>57</v>
      </c>
      <c r="V17" s="19">
        <f t="shared" si="13"/>
        <v>1344.2622950819673</v>
      </c>
      <c r="W17" s="17">
        <v>1640</v>
      </c>
      <c r="X17" s="63" t="str">
        <f>IFERROR(((W17-#REF!)/#REF!),"")</f>
        <v/>
      </c>
      <c r="Y17" s="13">
        <f t="shared" si="1"/>
        <v>1659</v>
      </c>
      <c r="Z17" s="13">
        <f t="shared" si="2"/>
        <v>1575</v>
      </c>
    </row>
    <row r="18" spans="1:26" x14ac:dyDescent="0.35">
      <c r="A18" s="26" t="s">
        <v>58</v>
      </c>
      <c r="B18" s="46"/>
      <c r="C18" s="27"/>
      <c r="D18" s="28"/>
      <c r="E18" s="37"/>
      <c r="F18" s="70"/>
      <c r="G18" s="35"/>
      <c r="H18" s="35"/>
      <c r="I18" s="39"/>
      <c r="J18" s="38"/>
      <c r="K18" s="38"/>
      <c r="L18" s="41" t="str">
        <f>IFERROR(((K18-#REF!)/#REF!),"")</f>
        <v/>
      </c>
      <c r="M18" s="39"/>
      <c r="N18" s="47"/>
      <c r="O18" s="38"/>
      <c r="P18" s="70" t="str">
        <f>IFERROR(((O18-#REF!)/#REF!),"")</f>
        <v/>
      </c>
      <c r="Q18" s="38"/>
      <c r="R18" s="38"/>
      <c r="S18" s="38"/>
      <c r="T18" s="70" t="str">
        <f>IFERROR(((S18-#REF!)/#REF!),"")</f>
        <v/>
      </c>
      <c r="U18" s="29"/>
      <c r="V18" s="29"/>
      <c r="W18" s="37"/>
      <c r="X18" s="62" t="str">
        <f>IFERROR(((W18-#REF!)/#REF!),"")</f>
        <v/>
      </c>
      <c r="Y18" s="13">
        <f t="shared" si="1"/>
        <v>0</v>
      </c>
      <c r="Z18" s="13">
        <f t="shared" si="2"/>
        <v>0</v>
      </c>
    </row>
    <row r="19" spans="1:26" x14ac:dyDescent="0.35">
      <c r="A19" s="6" t="s">
        <v>59</v>
      </c>
      <c r="B19" s="1" t="s">
        <v>27</v>
      </c>
      <c r="C19" s="1" t="s">
        <v>60</v>
      </c>
      <c r="D19" s="2">
        <f t="shared" ref="D19:D22" si="14">E19/1.21</f>
        <v>1304.9586776859505</v>
      </c>
      <c r="E19" s="20">
        <v>1579</v>
      </c>
      <c r="F19" s="20">
        <f t="shared" ref="F19:F22" si="15">ROUNDUP(E19*(1+$F$5),-1)-1</f>
        <v>1659</v>
      </c>
      <c r="G19" s="2">
        <f>IF(F19=Z19,"---",F19-Z19)</f>
        <v>210</v>
      </c>
      <c r="H19" s="25">
        <f>IF(F19=Z19,"---",(F19-Z19)/Z19)</f>
        <v>0.14492753623188406</v>
      </c>
      <c r="I19" s="16" t="s">
        <v>61</v>
      </c>
      <c r="J19" s="19">
        <f t="shared" ref="J19:J22" si="16">K19/1.16</f>
        <v>1383.6206896551726</v>
      </c>
      <c r="K19" s="17">
        <v>1605</v>
      </c>
      <c r="L19" s="59" t="str">
        <f>IFERROR(((K19-#REF!)/#REF!),"")</f>
        <v/>
      </c>
      <c r="M19" s="16" t="s">
        <v>62</v>
      </c>
      <c r="N19" s="19">
        <f t="shared" ref="N19:N20" si="17">O19/1.2</f>
        <v>1274.1666666666667</v>
      </c>
      <c r="O19" s="17">
        <v>1529</v>
      </c>
      <c r="P19" s="63" t="str">
        <f>IFERROR(((O19-#REF!)/#REF!),"")</f>
        <v/>
      </c>
      <c r="Q19" s="19" t="s">
        <v>63</v>
      </c>
      <c r="R19" s="19">
        <f t="shared" ref="R19" si="18">S19/1.21</f>
        <v>1197.5206611570247</v>
      </c>
      <c r="S19" s="17">
        <v>1449</v>
      </c>
      <c r="T19" s="63" t="str">
        <f>IFERROR(((S19-#REF!)/#REF!),"")</f>
        <v/>
      </c>
      <c r="U19" s="19" t="s">
        <v>64</v>
      </c>
      <c r="V19" s="19">
        <f t="shared" ref="V19:V20" si="19">W19/1.22</f>
        <v>1336.0655737704919</v>
      </c>
      <c r="W19" s="17">
        <v>1630</v>
      </c>
      <c r="X19" s="63" t="str">
        <f>IFERROR(((W19-#REF!)/#REF!),"")</f>
        <v/>
      </c>
      <c r="Y19" s="13">
        <f t="shared" si="1"/>
        <v>1659</v>
      </c>
      <c r="Z19" s="13">
        <f t="shared" si="2"/>
        <v>1449</v>
      </c>
    </row>
    <row r="20" spans="1:26" x14ac:dyDescent="0.35">
      <c r="A20" s="6" t="s">
        <v>59</v>
      </c>
      <c r="B20" s="1" t="s">
        <v>33</v>
      </c>
      <c r="C20" s="1" t="s">
        <v>65</v>
      </c>
      <c r="D20" s="2">
        <f t="shared" si="14"/>
        <v>1395.8677685950413</v>
      </c>
      <c r="E20" s="20">
        <v>1689</v>
      </c>
      <c r="F20" s="20">
        <f t="shared" si="15"/>
        <v>1779</v>
      </c>
      <c r="G20" s="2">
        <f>IF(F20=Z20,"---",F20-Z20)</f>
        <v>250</v>
      </c>
      <c r="H20" s="25">
        <f>IF(F20=Z20,"---",(F20-Z20)/Z20)</f>
        <v>0.16350555918901244</v>
      </c>
      <c r="I20" s="16" t="s">
        <v>66</v>
      </c>
      <c r="J20" s="19">
        <f t="shared" si="16"/>
        <v>1383.6206896551726</v>
      </c>
      <c r="K20" s="17">
        <v>1605</v>
      </c>
      <c r="L20" s="59" t="str">
        <f>IFERROR(((K20-#REF!)/#REF!),"")</f>
        <v/>
      </c>
      <c r="M20" s="16" t="s">
        <v>67</v>
      </c>
      <c r="N20" s="19">
        <f t="shared" si="17"/>
        <v>1274.1666666666667</v>
      </c>
      <c r="O20" s="17">
        <v>1529</v>
      </c>
      <c r="P20" s="63" t="str">
        <f>IFERROR(((O20-#REF!)/#REF!),"")</f>
        <v/>
      </c>
      <c r="Q20" s="19"/>
      <c r="R20" s="19" t="s">
        <v>24</v>
      </c>
      <c r="S20" s="17" t="s">
        <v>24</v>
      </c>
      <c r="T20" s="63" t="str">
        <f>IFERROR(((S20-#REF!)/#REF!),"")</f>
        <v/>
      </c>
      <c r="U20" s="19" t="s">
        <v>68</v>
      </c>
      <c r="V20" s="19">
        <f t="shared" si="19"/>
        <v>1336.0655737704919</v>
      </c>
      <c r="W20" s="17">
        <v>1630</v>
      </c>
      <c r="X20" s="63" t="str">
        <f>IFERROR(((W20-#REF!)/#REF!),"")</f>
        <v/>
      </c>
      <c r="Y20" s="13">
        <f t="shared" si="1"/>
        <v>1779</v>
      </c>
      <c r="Z20" s="13">
        <f t="shared" si="2"/>
        <v>1529</v>
      </c>
    </row>
    <row r="21" spans="1:26" x14ac:dyDescent="0.35">
      <c r="A21" s="6" t="s">
        <v>59</v>
      </c>
      <c r="B21" s="1" t="s">
        <v>51</v>
      </c>
      <c r="C21" s="1" t="s">
        <v>69</v>
      </c>
      <c r="D21" s="2">
        <f t="shared" si="14"/>
        <v>1346.2809917355373</v>
      </c>
      <c r="E21" s="20">
        <v>1629</v>
      </c>
      <c r="F21" s="20">
        <f t="shared" si="15"/>
        <v>1719</v>
      </c>
      <c r="G21" s="2" t="str">
        <f>IF(F21=Z21,"---",F21-Z21)</f>
        <v>---</v>
      </c>
      <c r="H21" s="25" t="str">
        <f>IF(F21=Z21,"---",(F21-Z21)/Z21)</f>
        <v>---</v>
      </c>
      <c r="I21" s="16" t="s">
        <v>70</v>
      </c>
      <c r="J21" s="19">
        <f t="shared" si="16"/>
        <v>1530.1724137931035</v>
      </c>
      <c r="K21" s="17">
        <v>1775</v>
      </c>
      <c r="L21" s="59" t="str">
        <f>IFERROR(((K21-#REF!)/#REF!),"")</f>
        <v/>
      </c>
      <c r="M21" s="16"/>
      <c r="N21" s="19" t="s">
        <v>24</v>
      </c>
      <c r="O21" s="17" t="s">
        <v>24</v>
      </c>
      <c r="P21" s="63" t="str">
        <f>IFERROR(((O21-#REF!)/#REF!),"")</f>
        <v/>
      </c>
      <c r="Q21" s="19"/>
      <c r="R21" s="19" t="s">
        <v>24</v>
      </c>
      <c r="S21" s="17" t="s">
        <v>24</v>
      </c>
      <c r="T21" s="63" t="str">
        <f>IFERROR(((S21-#REF!)/#REF!),"")</f>
        <v/>
      </c>
      <c r="U21" s="19"/>
      <c r="V21" s="19" t="s">
        <v>24</v>
      </c>
      <c r="W21" s="17" t="s">
        <v>24</v>
      </c>
      <c r="X21" s="63" t="str">
        <f>IFERROR(((W21-#REF!)/#REF!),"")</f>
        <v/>
      </c>
      <c r="Y21" s="13">
        <f t="shared" si="1"/>
        <v>1775</v>
      </c>
      <c r="Z21" s="13">
        <f t="shared" si="2"/>
        <v>1719</v>
      </c>
    </row>
    <row r="22" spans="1:26" x14ac:dyDescent="0.35">
      <c r="A22" s="6" t="s">
        <v>59</v>
      </c>
      <c r="B22" s="1" t="s">
        <v>54</v>
      </c>
      <c r="C22" s="1" t="s">
        <v>71</v>
      </c>
      <c r="D22" s="2">
        <f t="shared" si="14"/>
        <v>1437.1900826446281</v>
      </c>
      <c r="E22" s="20">
        <v>1739</v>
      </c>
      <c r="F22" s="20">
        <f t="shared" si="15"/>
        <v>1829</v>
      </c>
      <c r="G22" s="2">
        <f>IF(F22=Z22,"---",F22-Z22)</f>
        <v>230</v>
      </c>
      <c r="H22" s="25">
        <f>IF(F22=Z22,"---",(F22-Z22)/Z22)</f>
        <v>0.14383989993746091</v>
      </c>
      <c r="I22" s="16" t="s">
        <v>72</v>
      </c>
      <c r="J22" s="19">
        <f t="shared" si="16"/>
        <v>1530.1724137931035</v>
      </c>
      <c r="K22" s="17">
        <v>1775</v>
      </c>
      <c r="L22" s="59" t="str">
        <f>IFERROR(((K22-#REF!)/#REF!),"")</f>
        <v/>
      </c>
      <c r="M22" s="16"/>
      <c r="N22" s="19" t="s">
        <v>24</v>
      </c>
      <c r="O22" s="17" t="s">
        <v>24</v>
      </c>
      <c r="P22" s="63" t="str">
        <f>IFERROR(((O22-#REF!)/#REF!),"")</f>
        <v/>
      </c>
      <c r="Q22" s="19" t="s">
        <v>73</v>
      </c>
      <c r="R22" s="19">
        <f t="shared" ref="R22" si="20">S22/1.21</f>
        <v>1321.4876033057851</v>
      </c>
      <c r="S22" s="17">
        <v>1599</v>
      </c>
      <c r="T22" s="63" t="str">
        <f>IFERROR(((S22-#REF!)/#REF!),"")</f>
        <v/>
      </c>
      <c r="U22" s="19"/>
      <c r="V22" s="19" t="s">
        <v>24</v>
      </c>
      <c r="W22" s="17" t="s">
        <v>24</v>
      </c>
      <c r="X22" s="63" t="str">
        <f>IFERROR(((W22-#REF!)/#REF!),"")</f>
        <v/>
      </c>
      <c r="Y22" s="13">
        <f t="shared" si="1"/>
        <v>1829</v>
      </c>
      <c r="Z22" s="13">
        <f t="shared" si="2"/>
        <v>1599</v>
      </c>
    </row>
    <row r="23" spans="1:26" x14ac:dyDescent="0.35">
      <c r="A23" s="26" t="s">
        <v>74</v>
      </c>
      <c r="B23" s="46"/>
      <c r="C23" s="27"/>
      <c r="D23" s="28"/>
      <c r="E23" s="37"/>
      <c r="F23" s="70"/>
      <c r="G23" s="35"/>
      <c r="H23" s="35"/>
      <c r="I23" s="39"/>
      <c r="J23" s="38"/>
      <c r="K23" s="38"/>
      <c r="L23" s="41" t="str">
        <f>IFERROR(((K23-#REF!)/#REF!),"")</f>
        <v/>
      </c>
      <c r="M23" s="39"/>
      <c r="N23" s="47"/>
      <c r="O23" s="38"/>
      <c r="P23" s="70" t="str">
        <f>IFERROR(((O23-#REF!)/#REF!),"")</f>
        <v/>
      </c>
      <c r="Q23" s="38"/>
      <c r="R23" s="38"/>
      <c r="S23" s="38"/>
      <c r="T23" s="70" t="str">
        <f>IFERROR(((S23-#REF!)/#REF!),"")</f>
        <v/>
      </c>
      <c r="U23" s="29"/>
      <c r="V23" s="29"/>
      <c r="W23" s="37"/>
      <c r="X23" s="62" t="str">
        <f>IFERROR(((W23-#REF!)/#REF!),"")</f>
        <v/>
      </c>
      <c r="Y23" s="13">
        <f t="shared" si="1"/>
        <v>0</v>
      </c>
      <c r="Z23" s="13">
        <f t="shared" si="2"/>
        <v>0</v>
      </c>
    </row>
    <row r="24" spans="1:26" x14ac:dyDescent="0.35">
      <c r="A24" s="6" t="s">
        <v>75</v>
      </c>
      <c r="B24" s="1" t="s">
        <v>51</v>
      </c>
      <c r="C24" s="1" t="s">
        <v>76</v>
      </c>
      <c r="D24" s="2">
        <f>E24/1.21</f>
        <v>2362.8099173553719</v>
      </c>
      <c r="E24" s="20">
        <v>2859</v>
      </c>
      <c r="F24" s="20">
        <f t="shared" ref="F24:F29" si="21">ROUNDUP(E24*(1+$F$5),-1)-1</f>
        <v>3009</v>
      </c>
      <c r="G24" s="2">
        <f t="shared" ref="G24:G29" si="22">IF(F24=Z24,"---",F24-Z24)</f>
        <v>514</v>
      </c>
      <c r="H24" s="25">
        <f t="shared" ref="H24:H29" si="23">IF(F24=Z24,"---",(F24-Z24)/Z24)</f>
        <v>0.20601202404809618</v>
      </c>
      <c r="I24" s="16" t="s">
        <v>77</v>
      </c>
      <c r="J24" s="19">
        <f t="shared" ref="J24:J27" si="24">K24/1.16</f>
        <v>2512.9310344827586</v>
      </c>
      <c r="K24" s="17">
        <v>2915</v>
      </c>
      <c r="L24" s="59" t="str">
        <f>IFERROR(((K24-#REF!)/#REF!),"")</f>
        <v/>
      </c>
      <c r="M24" s="16" t="s">
        <v>78</v>
      </c>
      <c r="N24" s="19">
        <f t="shared" ref="N24:N25" si="25">O24/1.2</f>
        <v>2249.166666666667</v>
      </c>
      <c r="O24" s="17">
        <v>2699</v>
      </c>
      <c r="P24" s="63" t="str">
        <f>IFERROR(((O24-#REF!)/#REF!),"")</f>
        <v/>
      </c>
      <c r="Q24" s="19" t="s">
        <v>79</v>
      </c>
      <c r="R24" s="19">
        <f t="shared" ref="R24:R25" si="26">S24/1.21</f>
        <v>2061.9834710743803</v>
      </c>
      <c r="S24" s="17">
        <v>2495</v>
      </c>
      <c r="T24" s="63" t="str">
        <f>IFERROR(((S24-#REF!)/#REF!),"")</f>
        <v/>
      </c>
      <c r="U24" s="19" t="s">
        <v>80</v>
      </c>
      <c r="V24" s="19">
        <f t="shared" ref="V24:V29" si="27">W24/1.22</f>
        <v>2433.6065573770493</v>
      </c>
      <c r="W24" s="17">
        <v>2969</v>
      </c>
      <c r="X24" s="63" t="str">
        <f>IFERROR(((W24-#REF!)/#REF!),"")</f>
        <v/>
      </c>
      <c r="Y24" s="13">
        <f t="shared" si="1"/>
        <v>3009</v>
      </c>
      <c r="Z24" s="13">
        <f t="shared" si="2"/>
        <v>2495</v>
      </c>
    </row>
    <row r="25" spans="1:26" x14ac:dyDescent="0.35">
      <c r="A25" s="6" t="s">
        <v>75</v>
      </c>
      <c r="B25" s="1" t="s">
        <v>54</v>
      </c>
      <c r="C25" s="1" t="s">
        <v>81</v>
      </c>
      <c r="D25" s="2">
        <f t="shared" ref="D25:D85" si="28">E25/1.21</f>
        <v>2445.4545454545455</v>
      </c>
      <c r="E25" s="20">
        <v>2959</v>
      </c>
      <c r="F25" s="20">
        <f t="shared" si="21"/>
        <v>3109</v>
      </c>
      <c r="G25" s="2">
        <f t="shared" si="22"/>
        <v>614</v>
      </c>
      <c r="H25" s="25">
        <f t="shared" si="23"/>
        <v>0.24609218436873748</v>
      </c>
      <c r="I25" s="16" t="s">
        <v>82</v>
      </c>
      <c r="J25" s="19">
        <f t="shared" si="24"/>
        <v>2512.9310344827586</v>
      </c>
      <c r="K25" s="17">
        <v>2915</v>
      </c>
      <c r="L25" s="59" t="str">
        <f>IFERROR(((K25-#REF!)/#REF!),"")</f>
        <v/>
      </c>
      <c r="M25" s="16" t="s">
        <v>83</v>
      </c>
      <c r="N25" s="19">
        <f t="shared" si="25"/>
        <v>2249.166666666667</v>
      </c>
      <c r="O25" s="17">
        <v>2699</v>
      </c>
      <c r="P25" s="63" t="str">
        <f>IFERROR(((O25-#REF!)/#REF!),"")</f>
        <v/>
      </c>
      <c r="Q25" s="19" t="s">
        <v>84</v>
      </c>
      <c r="R25" s="19">
        <f t="shared" si="26"/>
        <v>2061.9834710743803</v>
      </c>
      <c r="S25" s="17">
        <v>2495</v>
      </c>
      <c r="T25" s="63" t="str">
        <f>IFERROR(((S25-#REF!)/#REF!),"")</f>
        <v/>
      </c>
      <c r="U25" s="19" t="s">
        <v>85</v>
      </c>
      <c r="V25" s="19">
        <f t="shared" si="27"/>
        <v>2433.6065573770493</v>
      </c>
      <c r="W25" s="17">
        <v>2969</v>
      </c>
      <c r="X25" s="63" t="str">
        <f>IFERROR(((W25-#REF!)/#REF!),"")</f>
        <v/>
      </c>
      <c r="Y25" s="13">
        <f t="shared" si="1"/>
        <v>3109</v>
      </c>
      <c r="Z25" s="13">
        <f t="shared" si="2"/>
        <v>2495</v>
      </c>
    </row>
    <row r="26" spans="1:26" x14ac:dyDescent="0.35">
      <c r="A26" s="6" t="s">
        <v>75</v>
      </c>
      <c r="B26" s="1" t="s">
        <v>86</v>
      </c>
      <c r="C26" s="1" t="s">
        <v>87</v>
      </c>
      <c r="D26" s="2">
        <f t="shared" si="28"/>
        <v>2610.7438016528927</v>
      </c>
      <c r="E26" s="20">
        <v>3159</v>
      </c>
      <c r="F26" s="20">
        <f t="shared" si="21"/>
        <v>3319</v>
      </c>
      <c r="G26" s="2" t="str">
        <f t="shared" si="22"/>
        <v>---</v>
      </c>
      <c r="H26" s="25" t="str">
        <f t="shared" si="23"/>
        <v>---</v>
      </c>
      <c r="I26" s="16"/>
      <c r="J26" s="19" t="s">
        <v>24</v>
      </c>
      <c r="K26" s="17" t="s">
        <v>24</v>
      </c>
      <c r="L26" s="59" t="str">
        <f>IFERROR(((K26-#REF!)/#REF!),"")</f>
        <v/>
      </c>
      <c r="M26" s="16"/>
      <c r="N26" s="19" t="s">
        <v>24</v>
      </c>
      <c r="O26" s="17" t="s">
        <v>24</v>
      </c>
      <c r="P26" s="63" t="str">
        <f>IFERROR(((O26-#REF!)/#REF!),"")</f>
        <v/>
      </c>
      <c r="Q26" s="19"/>
      <c r="R26" s="19" t="s">
        <v>24</v>
      </c>
      <c r="S26" s="17" t="s">
        <v>24</v>
      </c>
      <c r="T26" s="63" t="str">
        <f>IFERROR(((S26-#REF!)/#REF!),"")</f>
        <v/>
      </c>
      <c r="U26" s="19" t="s">
        <v>88</v>
      </c>
      <c r="V26" s="19">
        <f t="shared" si="27"/>
        <v>2832.7868852459019</v>
      </c>
      <c r="W26" s="17">
        <v>3456</v>
      </c>
      <c r="X26" s="63" t="str">
        <f>IFERROR(((W26-#REF!)/#REF!),"")</f>
        <v/>
      </c>
      <c r="Y26" s="13">
        <f t="shared" si="1"/>
        <v>3456</v>
      </c>
      <c r="Z26" s="13">
        <f t="shared" si="2"/>
        <v>3319</v>
      </c>
    </row>
    <row r="27" spans="1:26" x14ac:dyDescent="0.35">
      <c r="A27" s="6" t="s">
        <v>75</v>
      </c>
      <c r="B27" s="1" t="s">
        <v>89</v>
      </c>
      <c r="C27" s="1" t="s">
        <v>90</v>
      </c>
      <c r="D27" s="2">
        <f t="shared" si="28"/>
        <v>2701.6528925619837</v>
      </c>
      <c r="E27" s="20">
        <v>3269</v>
      </c>
      <c r="F27" s="20">
        <f t="shared" si="21"/>
        <v>3439</v>
      </c>
      <c r="G27" s="2" t="str">
        <f t="shared" si="22"/>
        <v>---</v>
      </c>
      <c r="H27" s="25" t="str">
        <f t="shared" si="23"/>
        <v>---</v>
      </c>
      <c r="I27" s="16" t="s">
        <v>91</v>
      </c>
      <c r="J27" s="19">
        <f t="shared" si="24"/>
        <v>3064.6551724137935</v>
      </c>
      <c r="K27" s="17">
        <v>3555</v>
      </c>
      <c r="L27" s="59" t="str">
        <f>IFERROR(((K27-#REF!)/#REF!),"")</f>
        <v/>
      </c>
      <c r="M27" s="16" t="s">
        <v>427</v>
      </c>
      <c r="N27" s="19" t="s">
        <v>24</v>
      </c>
      <c r="O27" s="17" t="s">
        <v>24</v>
      </c>
      <c r="P27" s="63" t="str">
        <f>IFERROR(((O27-#REF!)/#REF!),"")</f>
        <v/>
      </c>
      <c r="Q27" s="19"/>
      <c r="R27" s="19" t="s">
        <v>24</v>
      </c>
      <c r="S27" s="17" t="s">
        <v>24</v>
      </c>
      <c r="T27" s="63" t="str">
        <f>IFERROR(((S27-#REF!)/#REF!),"")</f>
        <v/>
      </c>
      <c r="U27" s="19" t="s">
        <v>92</v>
      </c>
      <c r="V27" s="19">
        <f t="shared" si="27"/>
        <v>2832.7868852459019</v>
      </c>
      <c r="W27" s="17">
        <v>3456</v>
      </c>
      <c r="X27" s="63" t="str">
        <f>IFERROR(((W27-#REF!)/#REF!),"")</f>
        <v/>
      </c>
      <c r="Y27" s="13">
        <f t="shared" si="1"/>
        <v>3555</v>
      </c>
      <c r="Z27" s="13">
        <f t="shared" si="2"/>
        <v>3439</v>
      </c>
    </row>
    <row r="28" spans="1:26" x14ac:dyDescent="0.35">
      <c r="A28" s="6" t="s">
        <v>75</v>
      </c>
      <c r="B28" s="1" t="s">
        <v>93</v>
      </c>
      <c r="C28" s="1" t="s">
        <v>94</v>
      </c>
      <c r="D28" s="2">
        <f t="shared" si="28"/>
        <v>2866.9421487603308</v>
      </c>
      <c r="E28" s="20">
        <v>3469</v>
      </c>
      <c r="F28" s="20">
        <f t="shared" si="21"/>
        <v>3649</v>
      </c>
      <c r="G28" s="2">
        <f t="shared" si="22"/>
        <v>754</v>
      </c>
      <c r="H28" s="25">
        <f t="shared" si="23"/>
        <v>0.26044905008635577</v>
      </c>
      <c r="I28" s="16"/>
      <c r="J28" s="19" t="s">
        <v>24</v>
      </c>
      <c r="K28" s="17" t="s">
        <v>24</v>
      </c>
      <c r="L28" s="59" t="str">
        <f>IFERROR(((K28-#REF!)/#REF!),"")</f>
        <v/>
      </c>
      <c r="M28" s="16"/>
      <c r="N28" s="19" t="s">
        <v>24</v>
      </c>
      <c r="O28" s="17" t="s">
        <v>24</v>
      </c>
      <c r="P28" s="63" t="str">
        <f>IFERROR(((O28-#REF!)/#REF!),"")</f>
        <v/>
      </c>
      <c r="Q28" s="19" t="s">
        <v>95</v>
      </c>
      <c r="R28" s="19">
        <f t="shared" ref="R28:R29" si="29">S28/1.21</f>
        <v>2392.5619834710747</v>
      </c>
      <c r="S28" s="17">
        <v>2895</v>
      </c>
      <c r="T28" s="63" t="str">
        <f>IFERROR(((S28-#REF!)/#REF!),"")</f>
        <v/>
      </c>
      <c r="U28" s="19"/>
      <c r="V28" s="19" t="s">
        <v>24</v>
      </c>
      <c r="W28" s="17" t="s">
        <v>24</v>
      </c>
      <c r="X28" s="63" t="str">
        <f>IFERROR(((W28-#REF!)/#REF!),"")</f>
        <v/>
      </c>
      <c r="Y28" s="13">
        <f t="shared" si="1"/>
        <v>3649</v>
      </c>
      <c r="Z28" s="13">
        <f t="shared" si="2"/>
        <v>2895</v>
      </c>
    </row>
    <row r="29" spans="1:26" x14ac:dyDescent="0.35">
      <c r="A29" s="6" t="s">
        <v>75</v>
      </c>
      <c r="B29" s="1" t="s">
        <v>96</v>
      </c>
      <c r="C29" s="1" t="s">
        <v>97</v>
      </c>
      <c r="D29" s="2">
        <f t="shared" si="28"/>
        <v>2949.5867768595044</v>
      </c>
      <c r="E29" s="20">
        <v>3569</v>
      </c>
      <c r="F29" s="20">
        <f t="shared" si="21"/>
        <v>3749</v>
      </c>
      <c r="G29" s="2">
        <f t="shared" si="22"/>
        <v>854</v>
      </c>
      <c r="H29" s="25">
        <f t="shared" si="23"/>
        <v>0.29499136442141621</v>
      </c>
      <c r="I29" s="16"/>
      <c r="J29" s="19" t="s">
        <v>24</v>
      </c>
      <c r="K29" s="17" t="s">
        <v>24</v>
      </c>
      <c r="L29" s="59" t="str">
        <f>IFERROR(((K29-#REF!)/#REF!),"")</f>
        <v/>
      </c>
      <c r="M29" s="16"/>
      <c r="N29" s="19" t="s">
        <v>24</v>
      </c>
      <c r="O29" s="17" t="s">
        <v>24</v>
      </c>
      <c r="P29" s="63" t="str">
        <f>IFERROR(((O29-#REF!)/#REF!),"")</f>
        <v/>
      </c>
      <c r="Q29" s="19" t="s">
        <v>98</v>
      </c>
      <c r="R29" s="19">
        <f t="shared" si="29"/>
        <v>2392.5619834710747</v>
      </c>
      <c r="S29" s="17">
        <v>2895</v>
      </c>
      <c r="T29" s="63" t="str">
        <f>IFERROR(((S29-#REF!)/#REF!),"")</f>
        <v/>
      </c>
      <c r="U29" s="19" t="s">
        <v>99</v>
      </c>
      <c r="V29" s="19">
        <f t="shared" si="27"/>
        <v>2832.7868852459019</v>
      </c>
      <c r="W29" s="17">
        <v>3456</v>
      </c>
      <c r="X29" s="63" t="str">
        <f>IFERROR(((W29-#REF!)/#REF!),"")</f>
        <v/>
      </c>
      <c r="Y29" s="13">
        <f t="shared" si="1"/>
        <v>3749</v>
      </c>
      <c r="Z29" s="13">
        <f t="shared" si="2"/>
        <v>2895</v>
      </c>
    </row>
    <row r="30" spans="1:26" x14ac:dyDescent="0.35">
      <c r="A30" s="26" t="s">
        <v>100</v>
      </c>
      <c r="B30" s="46"/>
      <c r="C30" s="27"/>
      <c r="D30" s="28"/>
      <c r="E30" s="37"/>
      <c r="F30" s="70"/>
      <c r="G30" s="35"/>
      <c r="H30" s="35"/>
      <c r="I30" s="39"/>
      <c r="J30" s="38"/>
      <c r="K30" s="38"/>
      <c r="L30" s="41" t="str">
        <f>IFERROR(((K30-#REF!)/#REF!),"")</f>
        <v/>
      </c>
      <c r="M30" s="39"/>
      <c r="N30" s="47"/>
      <c r="O30" s="38"/>
      <c r="P30" s="70" t="str">
        <f>IFERROR(((O30-#REF!)/#REF!),"")</f>
        <v/>
      </c>
      <c r="Q30" s="38"/>
      <c r="R30" s="38"/>
      <c r="S30" s="38"/>
      <c r="T30" s="70" t="str">
        <f>IFERROR(((S30-#REF!)/#REF!),"")</f>
        <v/>
      </c>
      <c r="U30" s="29"/>
      <c r="V30" s="29"/>
      <c r="W30" s="37"/>
      <c r="X30" s="62" t="str">
        <f>IFERROR(((W30-#REF!)/#REF!),"")</f>
        <v/>
      </c>
      <c r="Y30" s="13">
        <f t="shared" si="1"/>
        <v>0</v>
      </c>
      <c r="Z30" s="13">
        <f t="shared" si="2"/>
        <v>0</v>
      </c>
    </row>
    <row r="31" spans="1:26" x14ac:dyDescent="0.35">
      <c r="A31" s="6" t="s">
        <v>101</v>
      </c>
      <c r="B31" s="1" t="s">
        <v>51</v>
      </c>
      <c r="C31" s="1" t="s">
        <v>102</v>
      </c>
      <c r="D31" s="2">
        <f t="shared" si="28"/>
        <v>2528.0991735537191</v>
      </c>
      <c r="E31" s="20">
        <v>3059</v>
      </c>
      <c r="F31" s="20">
        <f t="shared" ref="F31:F37" si="30">ROUNDUP(E31*(1+$F$5),-1)-1</f>
        <v>3219</v>
      </c>
      <c r="G31" s="2">
        <f t="shared" ref="G31:G37" si="31">IF(F31=Z31,"---",F31-Z31)</f>
        <v>624</v>
      </c>
      <c r="H31" s="25">
        <f t="shared" ref="H31:H37" si="32">IF(F31=Z31,"---",(F31-Z31)/Z31)</f>
        <v>0.24046242774566473</v>
      </c>
      <c r="I31" s="16" t="s">
        <v>103</v>
      </c>
      <c r="J31" s="19">
        <f t="shared" ref="J31:J34" si="33">K31/1.16</f>
        <v>2883.6206896551726</v>
      </c>
      <c r="K31" s="17">
        <v>3345</v>
      </c>
      <c r="L31" s="59" t="str">
        <f>IFERROR(((K31-#REF!)/#REF!),"")</f>
        <v/>
      </c>
      <c r="M31" s="16" t="s">
        <v>104</v>
      </c>
      <c r="N31" s="19">
        <f t="shared" ref="N31:N36" si="34">O31/1.2</f>
        <v>2749.166666666667</v>
      </c>
      <c r="O31" s="17">
        <v>3299</v>
      </c>
      <c r="P31" s="63" t="str">
        <f>IFERROR(((O31-#REF!)/#REF!),"")</f>
        <v/>
      </c>
      <c r="Q31" s="19" t="s">
        <v>105</v>
      </c>
      <c r="R31" s="19">
        <f t="shared" ref="R31:R36" si="35">S31/1.21</f>
        <v>2144.6280991735539</v>
      </c>
      <c r="S31" s="17">
        <v>2595</v>
      </c>
      <c r="T31" s="63" t="str">
        <f>IFERROR(((S31-#REF!)/#REF!),"")</f>
        <v/>
      </c>
      <c r="U31" s="19" t="s">
        <v>106</v>
      </c>
      <c r="V31" s="19">
        <f t="shared" ref="V31:V36" si="36">W31/1.22</f>
        <v>2722.9508196721313</v>
      </c>
      <c r="W31" s="17">
        <v>3322</v>
      </c>
      <c r="X31" s="63" t="str">
        <f>IFERROR(((W31-#REF!)/#REF!),"")</f>
        <v/>
      </c>
      <c r="Y31" s="13">
        <f t="shared" si="1"/>
        <v>3345</v>
      </c>
      <c r="Z31" s="13">
        <f t="shared" si="2"/>
        <v>2595</v>
      </c>
    </row>
    <row r="32" spans="1:26" x14ac:dyDescent="0.35">
      <c r="A32" s="6" t="s">
        <v>101</v>
      </c>
      <c r="B32" s="1" t="s">
        <v>54</v>
      </c>
      <c r="C32" s="1" t="s">
        <v>107</v>
      </c>
      <c r="D32" s="2">
        <f t="shared" si="28"/>
        <v>2610.7438016528927</v>
      </c>
      <c r="E32" s="20">
        <v>3159</v>
      </c>
      <c r="F32" s="20">
        <f t="shared" si="30"/>
        <v>3319</v>
      </c>
      <c r="G32" s="2">
        <f t="shared" si="31"/>
        <v>724</v>
      </c>
      <c r="H32" s="25">
        <f t="shared" si="32"/>
        <v>0.27899807321772641</v>
      </c>
      <c r="I32" s="16" t="s">
        <v>108</v>
      </c>
      <c r="J32" s="19">
        <f t="shared" si="33"/>
        <v>2883.6206896551726</v>
      </c>
      <c r="K32" s="17">
        <v>3345</v>
      </c>
      <c r="L32" s="59" t="str">
        <f>IFERROR(((K32-#REF!)/#REF!),"")</f>
        <v/>
      </c>
      <c r="M32" s="16" t="s">
        <v>109</v>
      </c>
      <c r="N32" s="19">
        <f t="shared" si="34"/>
        <v>2749.166666666667</v>
      </c>
      <c r="O32" s="17">
        <v>3299</v>
      </c>
      <c r="P32" s="63" t="str">
        <f>IFERROR(((O32-#REF!)/#REF!),"")</f>
        <v/>
      </c>
      <c r="Q32" s="19" t="s">
        <v>110</v>
      </c>
      <c r="R32" s="19">
        <f t="shared" si="35"/>
        <v>2144.6280991735539</v>
      </c>
      <c r="S32" s="17">
        <v>2595</v>
      </c>
      <c r="T32" s="63" t="str">
        <f>IFERROR(((S32-#REF!)/#REF!),"")</f>
        <v/>
      </c>
      <c r="U32" s="19" t="s">
        <v>111</v>
      </c>
      <c r="V32" s="19">
        <f t="shared" si="36"/>
        <v>2722.9508196721313</v>
      </c>
      <c r="W32" s="17">
        <v>3322</v>
      </c>
      <c r="X32" s="63" t="str">
        <f>IFERROR(((W32-#REF!)/#REF!),"")</f>
        <v/>
      </c>
      <c r="Y32" s="13">
        <f t="shared" si="1"/>
        <v>3345</v>
      </c>
      <c r="Z32" s="13">
        <f t="shared" si="2"/>
        <v>2595</v>
      </c>
    </row>
    <row r="33" spans="1:26" x14ac:dyDescent="0.35">
      <c r="A33" s="6" t="s">
        <v>101</v>
      </c>
      <c r="B33" s="1" t="s">
        <v>86</v>
      </c>
      <c r="C33" s="1" t="s">
        <v>112</v>
      </c>
      <c r="D33" s="2">
        <f t="shared" si="28"/>
        <v>2784.2975206611573</v>
      </c>
      <c r="E33" s="20">
        <v>3369</v>
      </c>
      <c r="F33" s="20">
        <f t="shared" si="30"/>
        <v>3539</v>
      </c>
      <c r="G33" s="2">
        <f t="shared" si="31"/>
        <v>544</v>
      </c>
      <c r="H33" s="25">
        <f t="shared" si="32"/>
        <v>0.18163606010016695</v>
      </c>
      <c r="I33" s="16" t="s">
        <v>113</v>
      </c>
      <c r="J33" s="19">
        <f t="shared" si="33"/>
        <v>3435.344827586207</v>
      </c>
      <c r="K33" s="17">
        <v>3985</v>
      </c>
      <c r="L33" s="59" t="str">
        <f>IFERROR(((K33-#REF!)/#REF!),"")</f>
        <v/>
      </c>
      <c r="M33" s="16"/>
      <c r="N33" s="19" t="s">
        <v>24</v>
      </c>
      <c r="O33" s="17" t="s">
        <v>24</v>
      </c>
      <c r="P33" s="63" t="str">
        <f>IFERROR(((O33-#REF!)/#REF!),"")</f>
        <v/>
      </c>
      <c r="Q33" s="19" t="s">
        <v>114</v>
      </c>
      <c r="R33" s="19">
        <f t="shared" si="35"/>
        <v>2475.2066115702478</v>
      </c>
      <c r="S33" s="17">
        <v>2995</v>
      </c>
      <c r="T33" s="63" t="str">
        <f>IFERROR(((S33-#REF!)/#REF!),"")</f>
        <v/>
      </c>
      <c r="U33" s="19" t="s">
        <v>115</v>
      </c>
      <c r="V33" s="19">
        <f t="shared" si="36"/>
        <v>3254.0983606557379</v>
      </c>
      <c r="W33" s="17">
        <v>3970</v>
      </c>
      <c r="X33" s="63" t="str">
        <f>IFERROR(((W33-#REF!)/#REF!),"")</f>
        <v/>
      </c>
      <c r="Y33" s="13">
        <f t="shared" si="1"/>
        <v>3985</v>
      </c>
      <c r="Z33" s="13">
        <f t="shared" si="2"/>
        <v>2995</v>
      </c>
    </row>
    <row r="34" spans="1:26" x14ac:dyDescent="0.35">
      <c r="A34" s="6" t="s">
        <v>101</v>
      </c>
      <c r="B34" s="1" t="s">
        <v>89</v>
      </c>
      <c r="C34" s="1" t="s">
        <v>116</v>
      </c>
      <c r="D34" s="2">
        <f t="shared" si="28"/>
        <v>2866.9421487603308</v>
      </c>
      <c r="E34" s="20">
        <v>3469</v>
      </c>
      <c r="F34" s="20">
        <f t="shared" si="30"/>
        <v>3649</v>
      </c>
      <c r="G34" s="2">
        <f t="shared" si="31"/>
        <v>654</v>
      </c>
      <c r="H34" s="25">
        <f t="shared" si="32"/>
        <v>0.21836393989983305</v>
      </c>
      <c r="I34" s="16" t="s">
        <v>117</v>
      </c>
      <c r="J34" s="19">
        <f t="shared" si="33"/>
        <v>3435.344827586207</v>
      </c>
      <c r="K34" s="17">
        <v>3985</v>
      </c>
      <c r="L34" s="59" t="str">
        <f>IFERROR(((K34-#REF!)/#REF!),"")</f>
        <v/>
      </c>
      <c r="M34" s="16"/>
      <c r="N34" s="19" t="s">
        <v>24</v>
      </c>
      <c r="O34" s="17" t="s">
        <v>24</v>
      </c>
      <c r="P34" s="63" t="str">
        <f>IFERROR(((O34-#REF!)/#REF!),"")</f>
        <v/>
      </c>
      <c r="Q34" s="19" t="s">
        <v>118</v>
      </c>
      <c r="R34" s="19">
        <f t="shared" si="35"/>
        <v>2475.2066115702478</v>
      </c>
      <c r="S34" s="17">
        <v>2995</v>
      </c>
      <c r="T34" s="63" t="str">
        <f>IFERROR(((S34-#REF!)/#REF!),"")</f>
        <v/>
      </c>
      <c r="U34" s="19" t="s">
        <v>119</v>
      </c>
      <c r="V34" s="19">
        <f t="shared" si="36"/>
        <v>3254.0983606557379</v>
      </c>
      <c r="W34" s="17">
        <v>3970</v>
      </c>
      <c r="X34" s="63" t="str">
        <f>IFERROR(((W34-#REF!)/#REF!),"")</f>
        <v/>
      </c>
      <c r="Y34" s="13">
        <f t="shared" si="1"/>
        <v>3985</v>
      </c>
      <c r="Z34" s="13">
        <f t="shared" si="2"/>
        <v>2995</v>
      </c>
    </row>
    <row r="35" spans="1:26" x14ac:dyDescent="0.35">
      <c r="A35" s="6" t="s">
        <v>101</v>
      </c>
      <c r="B35" s="1" t="s">
        <v>93</v>
      </c>
      <c r="C35" s="1" t="s">
        <v>120</v>
      </c>
      <c r="D35" s="2">
        <f t="shared" si="28"/>
        <v>3073.5537190082646</v>
      </c>
      <c r="E35" s="20">
        <v>3719</v>
      </c>
      <c r="F35" s="20">
        <f t="shared" si="30"/>
        <v>3909</v>
      </c>
      <c r="G35" s="2">
        <f t="shared" si="31"/>
        <v>610</v>
      </c>
      <c r="H35" s="25">
        <f t="shared" si="32"/>
        <v>0.18490451652015763</v>
      </c>
      <c r="I35" s="16"/>
      <c r="J35" s="19" t="s">
        <v>24</v>
      </c>
      <c r="K35" s="17" t="s">
        <v>24</v>
      </c>
      <c r="L35" s="59" t="str">
        <f>IFERROR(((K35-#REF!)/#REF!),"")</f>
        <v/>
      </c>
      <c r="M35" s="16" t="s">
        <v>121</v>
      </c>
      <c r="N35" s="19">
        <f t="shared" si="34"/>
        <v>2999.166666666667</v>
      </c>
      <c r="O35" s="17">
        <v>3599</v>
      </c>
      <c r="P35" s="63" t="str">
        <f>IFERROR(((O35-#REF!)/#REF!),"")</f>
        <v/>
      </c>
      <c r="Q35" s="19" t="s">
        <v>122</v>
      </c>
      <c r="R35" s="19">
        <f t="shared" si="35"/>
        <v>2726.4462809917354</v>
      </c>
      <c r="S35" s="17">
        <v>3299</v>
      </c>
      <c r="T35" s="63" t="str">
        <f>IFERROR(((S35-#REF!)/#REF!),"")</f>
        <v/>
      </c>
      <c r="U35" s="19" t="s">
        <v>123</v>
      </c>
      <c r="V35" s="19">
        <f t="shared" si="36"/>
        <v>3140.9836065573772</v>
      </c>
      <c r="W35" s="17">
        <v>3832</v>
      </c>
      <c r="X35" s="63" t="str">
        <f>IFERROR(((W35-#REF!)/#REF!),"")</f>
        <v/>
      </c>
      <c r="Y35" s="13">
        <f t="shared" si="1"/>
        <v>3909</v>
      </c>
      <c r="Z35" s="13">
        <f t="shared" si="2"/>
        <v>3299</v>
      </c>
    </row>
    <row r="36" spans="1:26" x14ac:dyDescent="0.35">
      <c r="A36" s="6" t="s">
        <v>101</v>
      </c>
      <c r="B36" s="1" t="s">
        <v>96</v>
      </c>
      <c r="C36" s="1" t="s">
        <v>124</v>
      </c>
      <c r="D36" s="2">
        <f t="shared" si="28"/>
        <v>3114.8760330578511</v>
      </c>
      <c r="E36" s="20">
        <v>3769</v>
      </c>
      <c r="F36" s="20">
        <f t="shared" si="30"/>
        <v>3959</v>
      </c>
      <c r="G36" s="2">
        <f t="shared" si="31"/>
        <v>560</v>
      </c>
      <c r="H36" s="25">
        <f t="shared" si="32"/>
        <v>0.16475433951162108</v>
      </c>
      <c r="I36" s="16"/>
      <c r="J36" s="19" t="s">
        <v>24</v>
      </c>
      <c r="K36" s="17" t="s">
        <v>24</v>
      </c>
      <c r="L36" s="59" t="str">
        <f>IFERROR(((K36-#REF!)/#REF!),"")</f>
        <v/>
      </c>
      <c r="M36" s="16" t="s">
        <v>125</v>
      </c>
      <c r="N36" s="19">
        <f t="shared" si="34"/>
        <v>2999.166666666667</v>
      </c>
      <c r="O36" s="17">
        <v>3599</v>
      </c>
      <c r="P36" s="63" t="str">
        <f>IFERROR(((O36-#REF!)/#REF!),"")</f>
        <v/>
      </c>
      <c r="Q36" s="19" t="s">
        <v>126</v>
      </c>
      <c r="R36" s="19">
        <f t="shared" si="35"/>
        <v>2809.090909090909</v>
      </c>
      <c r="S36" s="17">
        <v>3399</v>
      </c>
      <c r="T36" s="63" t="str">
        <f>IFERROR(((S36-#REF!)/#REF!),"")</f>
        <v/>
      </c>
      <c r="U36" s="19" t="s">
        <v>127</v>
      </c>
      <c r="V36" s="19">
        <f t="shared" si="36"/>
        <v>3140.9836065573772</v>
      </c>
      <c r="W36" s="17">
        <v>3832</v>
      </c>
      <c r="X36" s="63" t="str">
        <f>IFERROR(((W36-#REF!)/#REF!),"")</f>
        <v/>
      </c>
      <c r="Y36" s="13">
        <f t="shared" si="1"/>
        <v>3959</v>
      </c>
      <c r="Z36" s="13">
        <f t="shared" si="2"/>
        <v>3399</v>
      </c>
    </row>
    <row r="37" spans="1:26" x14ac:dyDescent="0.35">
      <c r="A37" s="6" t="s">
        <v>101</v>
      </c>
      <c r="B37" s="1" t="s">
        <v>128</v>
      </c>
      <c r="C37" s="1" t="s">
        <v>129</v>
      </c>
      <c r="D37" s="2">
        <f t="shared" si="28"/>
        <v>3379.3388429752067</v>
      </c>
      <c r="E37" s="20">
        <v>4089</v>
      </c>
      <c r="F37" s="20">
        <f t="shared" si="30"/>
        <v>4299</v>
      </c>
      <c r="G37" s="2" t="str">
        <f t="shared" si="31"/>
        <v>---</v>
      </c>
      <c r="H37" s="25" t="str">
        <f t="shared" si="32"/>
        <v>---</v>
      </c>
      <c r="I37" s="16"/>
      <c r="J37" s="19" t="s">
        <v>24</v>
      </c>
      <c r="K37" s="17" t="s">
        <v>24</v>
      </c>
      <c r="L37" s="59" t="str">
        <f>IFERROR(((K37-#REF!)/#REF!),"")</f>
        <v/>
      </c>
      <c r="M37" s="16"/>
      <c r="N37" s="19" t="s">
        <v>24</v>
      </c>
      <c r="O37" s="17" t="s">
        <v>24</v>
      </c>
      <c r="P37" s="63" t="str">
        <f>IFERROR(((O37-#REF!)/#REF!),"")</f>
        <v/>
      </c>
      <c r="Q37" s="19"/>
      <c r="R37" s="19" t="s">
        <v>24</v>
      </c>
      <c r="S37" s="17" t="s">
        <v>24</v>
      </c>
      <c r="T37" s="63" t="str">
        <f>IFERROR(((S37-#REF!)/#REF!),"")</f>
        <v/>
      </c>
      <c r="U37" s="19"/>
      <c r="V37" s="19" t="s">
        <v>24</v>
      </c>
      <c r="W37" s="17" t="s">
        <v>24</v>
      </c>
      <c r="X37" s="63" t="str">
        <f>IFERROR(((W37-#REF!)/#REF!),"")</f>
        <v/>
      </c>
      <c r="Y37" s="13">
        <f t="shared" si="1"/>
        <v>4299</v>
      </c>
      <c r="Z37" s="13">
        <f t="shared" si="2"/>
        <v>4299</v>
      </c>
    </row>
    <row r="38" spans="1:26" x14ac:dyDescent="0.35">
      <c r="A38" s="26" t="s">
        <v>130</v>
      </c>
      <c r="B38" s="46"/>
      <c r="C38" s="27"/>
      <c r="D38" s="28"/>
      <c r="E38" s="37"/>
      <c r="F38" s="70"/>
      <c r="G38" s="35"/>
      <c r="H38" s="35"/>
      <c r="I38" s="39"/>
      <c r="J38" s="38"/>
      <c r="K38" s="38"/>
      <c r="L38" s="41" t="str">
        <f>IFERROR(((K38-#REF!)/#REF!),"")</f>
        <v/>
      </c>
      <c r="M38" s="39"/>
      <c r="N38" s="47"/>
      <c r="O38" s="38"/>
      <c r="P38" s="70" t="str">
        <f>IFERROR(((O38-#REF!)/#REF!),"")</f>
        <v/>
      </c>
      <c r="Q38" s="38"/>
      <c r="R38" s="38"/>
      <c r="S38" s="38"/>
      <c r="T38" s="70" t="str">
        <f>IFERROR(((S38-#REF!)/#REF!),"")</f>
        <v/>
      </c>
      <c r="U38" s="29"/>
      <c r="V38" s="29"/>
      <c r="W38" s="37"/>
      <c r="X38" s="62" t="str">
        <f>IFERROR(((W38-#REF!)/#REF!),"")</f>
        <v/>
      </c>
      <c r="Y38" s="13">
        <f t="shared" si="1"/>
        <v>0</v>
      </c>
      <c r="Z38" s="13">
        <f t="shared" si="2"/>
        <v>0</v>
      </c>
    </row>
    <row r="39" spans="1:26" x14ac:dyDescent="0.35">
      <c r="A39" s="6" t="s">
        <v>131</v>
      </c>
      <c r="B39" s="1" t="s">
        <v>51</v>
      </c>
      <c r="C39" s="1" t="s">
        <v>132</v>
      </c>
      <c r="D39" s="2">
        <f t="shared" si="28"/>
        <v>2726.4462809917354</v>
      </c>
      <c r="E39" s="20">
        <v>3299</v>
      </c>
      <c r="F39" s="20">
        <f t="shared" ref="F39:F45" si="37">ROUNDUP(E39*(1+$F$5),-1)-1</f>
        <v>3469</v>
      </c>
      <c r="G39" s="2">
        <f t="shared" ref="G39:G46" si="38">IF(F39=Z39,"---",F39-Z39)</f>
        <v>174</v>
      </c>
      <c r="H39" s="25">
        <f t="shared" ref="H39:H46" si="39">IF(F39=Z39,"---",(F39-Z39)/Z39)</f>
        <v>5.2807283763277695E-2</v>
      </c>
      <c r="I39" s="16" t="s">
        <v>133</v>
      </c>
      <c r="J39" s="19">
        <f t="shared" ref="J39:J45" si="40">K39/1.16</f>
        <v>3064.6551724137935</v>
      </c>
      <c r="K39" s="17">
        <v>3555</v>
      </c>
      <c r="L39" s="59" t="str">
        <f>IFERROR(((K39-#REF!)/#REF!),"")</f>
        <v/>
      </c>
      <c r="M39" s="16" t="s">
        <v>134</v>
      </c>
      <c r="N39" s="19">
        <f t="shared" ref="N39:N45" si="41">O39/1.2</f>
        <v>2957.5</v>
      </c>
      <c r="O39" s="17">
        <v>3549</v>
      </c>
      <c r="P39" s="63" t="str">
        <f>IFERROR(((O39-#REF!)/#REF!),"")</f>
        <v/>
      </c>
      <c r="Q39" s="19" t="s">
        <v>135</v>
      </c>
      <c r="R39" s="19">
        <f t="shared" ref="R39:R45" si="42">S39/1.21</f>
        <v>2723.1404958677685</v>
      </c>
      <c r="S39" s="17">
        <v>3295</v>
      </c>
      <c r="T39" s="63" t="str">
        <f>IFERROR(((S39-#REF!)/#REF!),"")</f>
        <v/>
      </c>
      <c r="U39" s="19" t="s">
        <v>136</v>
      </c>
      <c r="V39" s="19">
        <f t="shared" ref="V39:V45" si="43">W39/1.22</f>
        <v>2949.1803278688526</v>
      </c>
      <c r="W39" s="17">
        <v>3598</v>
      </c>
      <c r="X39" s="63" t="str">
        <f>IFERROR(((W39-#REF!)/#REF!),"")</f>
        <v/>
      </c>
      <c r="Y39" s="13">
        <f t="shared" si="1"/>
        <v>3598</v>
      </c>
      <c r="Z39" s="13">
        <f t="shared" si="2"/>
        <v>3295</v>
      </c>
    </row>
    <row r="40" spans="1:26" x14ac:dyDescent="0.35">
      <c r="A40" s="6" t="s">
        <v>131</v>
      </c>
      <c r="B40" s="1" t="s">
        <v>54</v>
      </c>
      <c r="C40" s="1" t="s">
        <v>137</v>
      </c>
      <c r="D40" s="2">
        <f t="shared" si="28"/>
        <v>2850.413223140496</v>
      </c>
      <c r="E40" s="20">
        <v>3449</v>
      </c>
      <c r="F40" s="20">
        <f t="shared" si="37"/>
        <v>3629</v>
      </c>
      <c r="G40" s="2">
        <f t="shared" si="38"/>
        <v>334</v>
      </c>
      <c r="H40" s="25">
        <f t="shared" si="39"/>
        <v>0.10136570561456752</v>
      </c>
      <c r="I40" s="16" t="s">
        <v>138</v>
      </c>
      <c r="J40" s="19">
        <f t="shared" si="40"/>
        <v>3064.6551724137935</v>
      </c>
      <c r="K40" s="17">
        <v>3555</v>
      </c>
      <c r="L40" s="59" t="str">
        <f>IFERROR(((K40-#REF!)/#REF!),"")</f>
        <v/>
      </c>
      <c r="M40" s="16" t="s">
        <v>139</v>
      </c>
      <c r="N40" s="19">
        <f t="shared" si="41"/>
        <v>2957.5</v>
      </c>
      <c r="O40" s="17">
        <v>3549</v>
      </c>
      <c r="P40" s="63" t="str">
        <f>IFERROR(((O40-#REF!)/#REF!),"")</f>
        <v/>
      </c>
      <c r="Q40" s="19" t="s">
        <v>140</v>
      </c>
      <c r="R40" s="19">
        <f t="shared" si="42"/>
        <v>2723.1404958677685</v>
      </c>
      <c r="S40" s="17">
        <v>3295</v>
      </c>
      <c r="T40" s="63" t="str">
        <f>IFERROR(((S40-#REF!)/#REF!),"")</f>
        <v/>
      </c>
      <c r="U40" s="19" t="s">
        <v>141</v>
      </c>
      <c r="V40" s="19">
        <f t="shared" si="43"/>
        <v>2949.1803278688526</v>
      </c>
      <c r="W40" s="17">
        <v>3598</v>
      </c>
      <c r="X40" s="63" t="str">
        <f>IFERROR(((W40-#REF!)/#REF!),"")</f>
        <v/>
      </c>
      <c r="Y40" s="13">
        <f t="shared" ref="Y40:Y71" si="44">MAX(F40,K40,O40,S40,W40)</f>
        <v>3629</v>
      </c>
      <c r="Z40" s="13">
        <f t="shared" ref="Z40:Z71" si="45">MIN(F40,K40,O40,S40,W40)</f>
        <v>3295</v>
      </c>
    </row>
    <row r="41" spans="1:26" x14ac:dyDescent="0.35">
      <c r="A41" s="6" t="s">
        <v>131</v>
      </c>
      <c r="B41" s="1" t="s">
        <v>86</v>
      </c>
      <c r="C41" s="1" t="s">
        <v>142</v>
      </c>
      <c r="D41" s="2">
        <f t="shared" si="28"/>
        <v>3197.5206611570247</v>
      </c>
      <c r="E41" s="20">
        <v>3869</v>
      </c>
      <c r="F41" s="20">
        <f t="shared" si="37"/>
        <v>4069</v>
      </c>
      <c r="G41" s="2">
        <f t="shared" si="38"/>
        <v>370</v>
      </c>
      <c r="H41" s="25">
        <f t="shared" si="39"/>
        <v>0.10002703433360367</v>
      </c>
      <c r="I41" s="16" t="s">
        <v>143</v>
      </c>
      <c r="J41" s="19" t="s">
        <v>24</v>
      </c>
      <c r="K41" s="17" t="s">
        <v>24</v>
      </c>
      <c r="L41" s="59" t="str">
        <f>IFERROR(((K41-#REF!)/#REF!),"")</f>
        <v/>
      </c>
      <c r="M41" s="16"/>
      <c r="N41" s="19" t="s">
        <v>24</v>
      </c>
      <c r="O41" s="17" t="s">
        <v>24</v>
      </c>
      <c r="P41" s="63" t="str">
        <f>IFERROR(((O41-#REF!)/#REF!),"")</f>
        <v/>
      </c>
      <c r="Q41" s="19" t="s">
        <v>144</v>
      </c>
      <c r="R41" s="19">
        <f t="shared" si="42"/>
        <v>3057.0247933884298</v>
      </c>
      <c r="S41" s="17">
        <v>3699</v>
      </c>
      <c r="T41" s="63" t="str">
        <f>IFERROR(((S41-#REF!)/#REF!),"")</f>
        <v/>
      </c>
      <c r="U41" s="19" t="s">
        <v>145</v>
      </c>
      <c r="V41" s="19">
        <f t="shared" si="43"/>
        <v>3400</v>
      </c>
      <c r="W41" s="17">
        <v>4148</v>
      </c>
      <c r="X41" s="63" t="str">
        <f>IFERROR(((W41-#REF!)/#REF!),"")</f>
        <v/>
      </c>
      <c r="Y41" s="13">
        <f t="shared" si="44"/>
        <v>4148</v>
      </c>
      <c r="Z41" s="13">
        <f t="shared" si="45"/>
        <v>3699</v>
      </c>
    </row>
    <row r="42" spans="1:26" x14ac:dyDescent="0.35">
      <c r="A42" s="6" t="s">
        <v>131</v>
      </c>
      <c r="B42" s="1" t="s">
        <v>89</v>
      </c>
      <c r="C42" s="1" t="s">
        <v>146</v>
      </c>
      <c r="D42" s="2">
        <f t="shared" si="28"/>
        <v>3106.6115702479342</v>
      </c>
      <c r="E42" s="20">
        <v>3759</v>
      </c>
      <c r="F42" s="20">
        <f t="shared" si="37"/>
        <v>3949</v>
      </c>
      <c r="G42" s="2">
        <f t="shared" si="38"/>
        <v>250</v>
      </c>
      <c r="H42" s="25">
        <f t="shared" si="39"/>
        <v>6.7585834009191673E-2</v>
      </c>
      <c r="I42" s="16" t="s">
        <v>147</v>
      </c>
      <c r="J42" s="19" t="s">
        <v>24</v>
      </c>
      <c r="K42" s="17" t="s">
        <v>24</v>
      </c>
      <c r="L42" s="59" t="str">
        <f>IFERROR(((K42-#REF!)/#REF!),"")</f>
        <v/>
      </c>
      <c r="M42" s="16"/>
      <c r="N42" s="19" t="s">
        <v>24</v>
      </c>
      <c r="O42" s="17" t="s">
        <v>24</v>
      </c>
      <c r="P42" s="63" t="str">
        <f>IFERROR(((O42-#REF!)/#REF!),"")</f>
        <v/>
      </c>
      <c r="Q42" s="19" t="s">
        <v>148</v>
      </c>
      <c r="R42" s="19">
        <f t="shared" si="42"/>
        <v>3057.0247933884298</v>
      </c>
      <c r="S42" s="17">
        <v>3699</v>
      </c>
      <c r="T42" s="63" t="str">
        <f>IFERROR(((S42-#REF!)/#REF!),"")</f>
        <v/>
      </c>
      <c r="U42" s="19" t="s">
        <v>149</v>
      </c>
      <c r="V42" s="19">
        <f t="shared" si="43"/>
        <v>3400</v>
      </c>
      <c r="W42" s="17">
        <v>4148</v>
      </c>
      <c r="X42" s="63" t="str">
        <f>IFERROR(((W42-#REF!)/#REF!),"")</f>
        <v/>
      </c>
      <c r="Y42" s="13">
        <f t="shared" si="44"/>
        <v>4148</v>
      </c>
      <c r="Z42" s="13">
        <f t="shared" si="45"/>
        <v>3699</v>
      </c>
    </row>
    <row r="43" spans="1:26" x14ac:dyDescent="0.35">
      <c r="A43" s="6" t="s">
        <v>131</v>
      </c>
      <c r="B43" s="1" t="s">
        <v>93</v>
      </c>
      <c r="C43" s="1" t="s">
        <v>150</v>
      </c>
      <c r="D43" s="2">
        <f t="shared" si="28"/>
        <v>3362.8099173553719</v>
      </c>
      <c r="E43" s="20">
        <v>4069</v>
      </c>
      <c r="F43" s="20">
        <f t="shared" si="37"/>
        <v>4279</v>
      </c>
      <c r="G43" s="2">
        <f t="shared" si="38"/>
        <v>480</v>
      </c>
      <c r="H43" s="25">
        <f t="shared" si="39"/>
        <v>0.12634903922084759</v>
      </c>
      <c r="I43" s="16" t="s">
        <v>151</v>
      </c>
      <c r="J43" s="19">
        <f t="shared" si="40"/>
        <v>3625.0000000000005</v>
      </c>
      <c r="K43" s="17">
        <v>4205</v>
      </c>
      <c r="L43" s="59" t="str">
        <f>IFERROR(((K43-#REF!)/#REF!),"")</f>
        <v/>
      </c>
      <c r="M43" s="16" t="s">
        <v>152</v>
      </c>
      <c r="N43" s="19">
        <f t="shared" si="41"/>
        <v>3440.8333333333335</v>
      </c>
      <c r="O43" s="17">
        <v>4129</v>
      </c>
      <c r="P43" s="63" t="str">
        <f>IFERROR(((O43-#REF!)/#REF!),"")</f>
        <v/>
      </c>
      <c r="Q43" s="19" t="s">
        <v>153</v>
      </c>
      <c r="R43" s="19">
        <f t="shared" si="42"/>
        <v>3139.6694214876034</v>
      </c>
      <c r="S43" s="17">
        <v>3799</v>
      </c>
      <c r="T43" s="63" t="str">
        <f>IFERROR(((S43-#REF!)/#REF!),"")</f>
        <v/>
      </c>
      <c r="U43" s="19" t="s">
        <v>154</v>
      </c>
      <c r="V43" s="19">
        <f t="shared" si="43"/>
        <v>3548.3606557377052</v>
      </c>
      <c r="W43" s="17">
        <v>4329</v>
      </c>
      <c r="X43" s="63" t="str">
        <f>IFERROR(((W43-#REF!)/#REF!),"")</f>
        <v/>
      </c>
      <c r="Y43" s="13">
        <f t="shared" si="44"/>
        <v>4329</v>
      </c>
      <c r="Z43" s="13">
        <f t="shared" si="45"/>
        <v>3799</v>
      </c>
    </row>
    <row r="44" spans="1:26" x14ac:dyDescent="0.35">
      <c r="A44" s="6" t="s">
        <v>131</v>
      </c>
      <c r="B44" s="1" t="s">
        <v>96</v>
      </c>
      <c r="C44" s="1" t="s">
        <v>155</v>
      </c>
      <c r="D44" s="2">
        <f t="shared" si="28"/>
        <v>3445.4545454545455</v>
      </c>
      <c r="E44" s="20">
        <v>4169</v>
      </c>
      <c r="F44" s="20">
        <f t="shared" si="37"/>
        <v>4379</v>
      </c>
      <c r="G44" s="2">
        <f t="shared" si="38"/>
        <v>580</v>
      </c>
      <c r="H44" s="25">
        <f t="shared" si="39"/>
        <v>0.15267175572519084</v>
      </c>
      <c r="I44" s="16" t="s">
        <v>156</v>
      </c>
      <c r="J44" s="19">
        <f t="shared" si="40"/>
        <v>3625.0000000000005</v>
      </c>
      <c r="K44" s="17">
        <v>4205</v>
      </c>
      <c r="L44" s="59" t="str">
        <f>IFERROR(((K44-#REF!)/#REF!),"")</f>
        <v/>
      </c>
      <c r="M44" s="16" t="s">
        <v>157</v>
      </c>
      <c r="N44" s="19">
        <f t="shared" si="41"/>
        <v>3440.8333333333335</v>
      </c>
      <c r="O44" s="17">
        <v>4129</v>
      </c>
      <c r="P44" s="63" t="str">
        <f>IFERROR(((O44-#REF!)/#REF!),"")</f>
        <v/>
      </c>
      <c r="Q44" s="19" t="s">
        <v>158</v>
      </c>
      <c r="R44" s="19">
        <f t="shared" si="42"/>
        <v>3139.6694214876034</v>
      </c>
      <c r="S44" s="17">
        <v>3799</v>
      </c>
      <c r="T44" s="63" t="str">
        <f>IFERROR(((S44-#REF!)/#REF!),"")</f>
        <v/>
      </c>
      <c r="U44" s="19" t="s">
        <v>159</v>
      </c>
      <c r="V44" s="19">
        <f t="shared" si="43"/>
        <v>3548.3606557377052</v>
      </c>
      <c r="W44" s="17">
        <v>4329</v>
      </c>
      <c r="X44" s="63" t="str">
        <f>IFERROR(((W44-#REF!)/#REF!),"")</f>
        <v/>
      </c>
      <c r="Y44" s="13">
        <f t="shared" si="44"/>
        <v>4379</v>
      </c>
      <c r="Z44" s="13">
        <f t="shared" si="45"/>
        <v>3799</v>
      </c>
    </row>
    <row r="45" spans="1:26" x14ac:dyDescent="0.35">
      <c r="A45" s="6" t="s">
        <v>131</v>
      </c>
      <c r="B45" s="1" t="s">
        <v>160</v>
      </c>
      <c r="C45" s="1" t="s">
        <v>161</v>
      </c>
      <c r="D45" s="2">
        <f t="shared" si="28"/>
        <v>3709.9173553719011</v>
      </c>
      <c r="E45" s="20">
        <v>4489</v>
      </c>
      <c r="F45" s="20">
        <f t="shared" si="37"/>
        <v>4719</v>
      </c>
      <c r="G45" s="2">
        <f t="shared" si="38"/>
        <v>424</v>
      </c>
      <c r="H45" s="25">
        <f t="shared" si="39"/>
        <v>9.8719441210710135E-2</v>
      </c>
      <c r="I45" s="16" t="s">
        <v>162</v>
      </c>
      <c r="J45" s="19">
        <f t="shared" si="40"/>
        <v>4176.7241379310344</v>
      </c>
      <c r="K45" s="17">
        <v>4845</v>
      </c>
      <c r="L45" s="59" t="str">
        <f>IFERROR(((K45-#REF!)/#REF!),"")</f>
        <v/>
      </c>
      <c r="M45" s="16" t="s">
        <v>163</v>
      </c>
      <c r="N45" s="19">
        <f t="shared" si="41"/>
        <v>3690.8333333333335</v>
      </c>
      <c r="O45" s="17">
        <v>4429</v>
      </c>
      <c r="P45" s="63" t="str">
        <f>IFERROR(((O45-#REF!)/#REF!),"")</f>
        <v/>
      </c>
      <c r="Q45" s="19" t="s">
        <v>164</v>
      </c>
      <c r="R45" s="19">
        <f t="shared" si="42"/>
        <v>3549.5867768595044</v>
      </c>
      <c r="S45" s="17">
        <v>4295</v>
      </c>
      <c r="T45" s="63" t="str">
        <f>IFERROR(((S45-#REF!)/#REF!),"")</f>
        <v/>
      </c>
      <c r="U45" s="19" t="s">
        <v>165</v>
      </c>
      <c r="V45" s="19">
        <f t="shared" si="43"/>
        <v>3935.2459016393445</v>
      </c>
      <c r="W45" s="17">
        <v>4801</v>
      </c>
      <c r="X45" s="63" t="str">
        <f>IFERROR(((W45-#REF!)/#REF!),"")</f>
        <v/>
      </c>
      <c r="Y45" s="13">
        <f t="shared" si="44"/>
        <v>4845</v>
      </c>
      <c r="Z45" s="13">
        <f t="shared" si="45"/>
        <v>4295</v>
      </c>
    </row>
    <row r="46" spans="1:26" x14ac:dyDescent="0.35">
      <c r="A46" s="6" t="s">
        <v>131</v>
      </c>
      <c r="B46" s="1" t="s">
        <v>166</v>
      </c>
      <c r="C46" s="1" t="s">
        <v>167</v>
      </c>
      <c r="D46" s="2">
        <f t="shared" si="28"/>
        <v>3792.5619834710747</v>
      </c>
      <c r="E46" s="20">
        <v>4589</v>
      </c>
      <c r="F46" s="20">
        <f>ROUNDUP(E46*(1+$F$5),-1)-1</f>
        <v>4819</v>
      </c>
      <c r="G46" s="2" t="str">
        <f t="shared" si="38"/>
        <v>---</v>
      </c>
      <c r="H46" s="25" t="str">
        <f t="shared" si="39"/>
        <v>---</v>
      </c>
      <c r="I46" s="16"/>
      <c r="J46" s="19" t="s">
        <v>24</v>
      </c>
      <c r="K46" s="17" t="s">
        <v>24</v>
      </c>
      <c r="L46" s="59" t="str">
        <f>IFERROR(((K46-#REF!)/#REF!),"")</f>
        <v/>
      </c>
      <c r="M46" s="16"/>
      <c r="N46" s="19" t="s">
        <v>24</v>
      </c>
      <c r="O46" s="17" t="s">
        <v>24</v>
      </c>
      <c r="P46" s="63" t="str">
        <f>IFERROR(((O46-#REF!)/#REF!),"")</f>
        <v/>
      </c>
      <c r="Q46" s="19"/>
      <c r="R46" s="19" t="s">
        <v>24</v>
      </c>
      <c r="S46" s="17" t="s">
        <v>24</v>
      </c>
      <c r="T46" s="63" t="str">
        <f>IFERROR(((S46-#REF!)/#REF!),"")</f>
        <v/>
      </c>
      <c r="U46" s="19"/>
      <c r="V46" s="19" t="s">
        <v>24</v>
      </c>
      <c r="W46" s="17" t="s">
        <v>24</v>
      </c>
      <c r="X46" s="63" t="str">
        <f>IFERROR(((W46-#REF!)/#REF!),"")</f>
        <v/>
      </c>
      <c r="Y46" s="13">
        <f t="shared" si="44"/>
        <v>4819</v>
      </c>
      <c r="Z46" s="13">
        <f t="shared" si="45"/>
        <v>4819</v>
      </c>
    </row>
    <row r="47" spans="1:26" x14ac:dyDescent="0.35">
      <c r="A47" s="26" t="s">
        <v>168</v>
      </c>
      <c r="B47" s="46"/>
      <c r="C47" s="27"/>
      <c r="D47" s="28"/>
      <c r="E47" s="37"/>
      <c r="F47" s="70"/>
      <c r="G47" s="35"/>
      <c r="H47" s="35"/>
      <c r="I47" s="39"/>
      <c r="J47" s="38"/>
      <c r="K47" s="38"/>
      <c r="L47" s="41" t="str">
        <f>IFERROR(((K47-#REF!)/#REF!),"")</f>
        <v/>
      </c>
      <c r="M47" s="39"/>
      <c r="N47" s="47"/>
      <c r="O47" s="38"/>
      <c r="P47" s="70" t="str">
        <f>IFERROR(((O47-#REF!)/#REF!),"")</f>
        <v/>
      </c>
      <c r="Q47" s="38"/>
      <c r="R47" s="38"/>
      <c r="S47" s="38"/>
      <c r="T47" s="70" t="str">
        <f>IFERROR(((S47-#REF!)/#REF!),"")</f>
        <v/>
      </c>
      <c r="U47" s="29"/>
      <c r="V47" s="29"/>
      <c r="W47" s="37"/>
      <c r="X47" s="62" t="str">
        <f>IFERROR(((W47-#REF!)/#REF!),"")</f>
        <v/>
      </c>
      <c r="Y47" s="13">
        <f t="shared" si="44"/>
        <v>0</v>
      </c>
      <c r="Z47" s="13">
        <f t="shared" si="45"/>
        <v>0</v>
      </c>
    </row>
    <row r="48" spans="1:26" x14ac:dyDescent="0.35">
      <c r="A48" s="6" t="s">
        <v>169</v>
      </c>
      <c r="B48" s="1" t="s">
        <v>51</v>
      </c>
      <c r="C48" s="1" t="s">
        <v>170</v>
      </c>
      <c r="D48" s="2">
        <f t="shared" si="28"/>
        <v>3081.818181818182</v>
      </c>
      <c r="E48" s="20">
        <v>3729</v>
      </c>
      <c r="F48" s="20">
        <f t="shared" ref="F48:F56" si="46">ROUNDUP(E48*(1+$F$5),-1)-1</f>
        <v>3919</v>
      </c>
      <c r="G48" s="2">
        <f t="shared" ref="G48:G56" si="47">IF(F48=Z48,"---",F48-Z48)</f>
        <v>420</v>
      </c>
      <c r="H48" s="25">
        <f t="shared" ref="H48:H56" si="48">IF(F48=Z48,"---",(F48-Z48)/Z48)</f>
        <v>0.12003429551300372</v>
      </c>
      <c r="I48" s="16" t="s">
        <v>171</v>
      </c>
      <c r="J48" s="19">
        <f t="shared" ref="J48:J56" si="49">K48/1.16</f>
        <v>3625.0000000000005</v>
      </c>
      <c r="K48" s="17">
        <v>4205</v>
      </c>
      <c r="L48" s="59" t="str">
        <f>IFERROR(((K48-#REF!)/#REF!),"")</f>
        <v/>
      </c>
      <c r="M48" s="16" t="s">
        <v>172</v>
      </c>
      <c r="N48" s="19">
        <f t="shared" ref="N48:N56" si="50">O48/1.2</f>
        <v>3274.166666666667</v>
      </c>
      <c r="O48" s="17">
        <v>3929</v>
      </c>
      <c r="P48" s="63" t="str">
        <f>IFERROR(((O48-#REF!)/#REF!),"")</f>
        <v/>
      </c>
      <c r="Q48" s="19" t="s">
        <v>173</v>
      </c>
      <c r="R48" s="19">
        <f t="shared" ref="R48:R56" si="51">S48/1.21</f>
        <v>2891.7355371900826</v>
      </c>
      <c r="S48" s="17">
        <v>3499</v>
      </c>
      <c r="T48" s="63" t="str">
        <f>IFERROR(((S48-#REF!)/#REF!),"")</f>
        <v/>
      </c>
      <c r="U48" s="19" t="s">
        <v>174</v>
      </c>
      <c r="V48" s="19">
        <f t="shared" ref="V48:V56" si="52">W48/1.22</f>
        <v>3310.655737704918</v>
      </c>
      <c r="W48" s="17">
        <v>4039</v>
      </c>
      <c r="X48" s="63" t="str">
        <f>IFERROR(((W48-#REF!)/#REF!),"")</f>
        <v/>
      </c>
      <c r="Y48" s="13">
        <f t="shared" si="44"/>
        <v>4205</v>
      </c>
      <c r="Z48" s="13">
        <f t="shared" si="45"/>
        <v>3499</v>
      </c>
    </row>
    <row r="49" spans="1:26" x14ac:dyDescent="0.35">
      <c r="A49" s="6" t="s">
        <v>169</v>
      </c>
      <c r="B49" s="1" t="s">
        <v>54</v>
      </c>
      <c r="C49" s="1" t="s">
        <v>175</v>
      </c>
      <c r="D49" s="2">
        <f t="shared" si="28"/>
        <v>3164.4628099173556</v>
      </c>
      <c r="E49" s="20">
        <v>3829</v>
      </c>
      <c r="F49" s="20">
        <f t="shared" si="46"/>
        <v>4029</v>
      </c>
      <c r="G49" s="2">
        <f t="shared" si="47"/>
        <v>480</v>
      </c>
      <c r="H49" s="25">
        <f t="shared" si="48"/>
        <v>0.1352493660185968</v>
      </c>
      <c r="I49" s="16" t="s">
        <v>176</v>
      </c>
      <c r="J49" s="19">
        <f t="shared" si="49"/>
        <v>3625.0000000000005</v>
      </c>
      <c r="K49" s="17">
        <v>4205</v>
      </c>
      <c r="L49" s="59" t="str">
        <f>IFERROR(((K49-#REF!)/#REF!),"")</f>
        <v/>
      </c>
      <c r="M49" s="16"/>
      <c r="N49" s="19" t="s">
        <v>24</v>
      </c>
      <c r="O49" s="17" t="s">
        <v>24</v>
      </c>
      <c r="P49" s="63" t="str">
        <f>IFERROR(((O49-#REF!)/#REF!),"")</f>
        <v/>
      </c>
      <c r="Q49" s="19" t="s">
        <v>177</v>
      </c>
      <c r="R49" s="19">
        <f t="shared" si="51"/>
        <v>2933.0578512396696</v>
      </c>
      <c r="S49" s="17">
        <v>3549</v>
      </c>
      <c r="T49" s="63" t="str">
        <f>IFERROR(((S49-#REF!)/#REF!),"")</f>
        <v/>
      </c>
      <c r="U49" s="19" t="s">
        <v>178</v>
      </c>
      <c r="V49" s="19">
        <f t="shared" si="52"/>
        <v>3310.655737704918</v>
      </c>
      <c r="W49" s="17">
        <v>4039</v>
      </c>
      <c r="X49" s="63" t="str">
        <f>IFERROR(((W49-#REF!)/#REF!),"")</f>
        <v/>
      </c>
      <c r="Y49" s="13">
        <f t="shared" si="44"/>
        <v>4205</v>
      </c>
      <c r="Z49" s="13">
        <f t="shared" si="45"/>
        <v>3549</v>
      </c>
    </row>
    <row r="50" spans="1:26" x14ac:dyDescent="0.35">
      <c r="A50" s="6" t="s">
        <v>169</v>
      </c>
      <c r="B50" s="1" t="s">
        <v>86</v>
      </c>
      <c r="C50" s="1" t="s">
        <v>179</v>
      </c>
      <c r="D50" s="2">
        <f t="shared" si="28"/>
        <v>3247.1074380165292</v>
      </c>
      <c r="E50" s="20">
        <v>3929</v>
      </c>
      <c r="F50" s="20">
        <f t="shared" si="46"/>
        <v>4129</v>
      </c>
      <c r="G50" s="2">
        <f t="shared" si="47"/>
        <v>330</v>
      </c>
      <c r="H50" s="25">
        <f t="shared" si="48"/>
        <v>8.6864964464332714E-2</v>
      </c>
      <c r="I50" s="16"/>
      <c r="J50" s="19" t="s">
        <v>24</v>
      </c>
      <c r="K50" s="17" t="s">
        <v>24</v>
      </c>
      <c r="L50" s="59" t="str">
        <f>IFERROR(((K50-#REF!)/#REF!),"")</f>
        <v/>
      </c>
      <c r="M50" s="16" t="s">
        <v>180</v>
      </c>
      <c r="N50" s="19">
        <f t="shared" si="50"/>
        <v>3524.166666666667</v>
      </c>
      <c r="O50" s="17">
        <v>4229</v>
      </c>
      <c r="P50" s="63" t="str">
        <f>IFERROR(((O50-#REF!)/#REF!),"")</f>
        <v/>
      </c>
      <c r="Q50" s="19" t="s">
        <v>181</v>
      </c>
      <c r="R50" s="19">
        <f t="shared" si="51"/>
        <v>3139.6694214876034</v>
      </c>
      <c r="S50" s="17">
        <v>3799</v>
      </c>
      <c r="T50" s="63" t="str">
        <f>IFERROR(((S50-#REF!)/#REF!),"")</f>
        <v/>
      </c>
      <c r="U50" s="19" t="s">
        <v>182</v>
      </c>
      <c r="V50" s="19">
        <f t="shared" si="52"/>
        <v>3851.6393442622953</v>
      </c>
      <c r="W50" s="17">
        <v>4699</v>
      </c>
      <c r="X50" s="63" t="str">
        <f>IFERROR(((W50-#REF!)/#REF!),"")</f>
        <v/>
      </c>
      <c r="Y50" s="13">
        <f t="shared" si="44"/>
        <v>4699</v>
      </c>
      <c r="Z50" s="13">
        <f t="shared" si="45"/>
        <v>3799</v>
      </c>
    </row>
    <row r="51" spans="1:26" x14ac:dyDescent="0.35">
      <c r="A51" s="6" t="s">
        <v>169</v>
      </c>
      <c r="B51" s="1" t="s">
        <v>89</v>
      </c>
      <c r="C51" s="1" t="s">
        <v>183</v>
      </c>
      <c r="D51" s="2">
        <f t="shared" si="28"/>
        <v>3329.7520661157027</v>
      </c>
      <c r="E51" s="20">
        <v>4029</v>
      </c>
      <c r="F51" s="20">
        <f t="shared" si="46"/>
        <v>4239</v>
      </c>
      <c r="G51" s="2">
        <f t="shared" si="47"/>
        <v>340</v>
      </c>
      <c r="H51" s="25">
        <f t="shared" si="48"/>
        <v>8.7201846627340346E-2</v>
      </c>
      <c r="I51" s="16"/>
      <c r="J51" s="19" t="s">
        <v>24</v>
      </c>
      <c r="K51" s="17" t="s">
        <v>24</v>
      </c>
      <c r="L51" s="59" t="str">
        <f>IFERROR(((K51-#REF!)/#REF!),"")</f>
        <v/>
      </c>
      <c r="M51" s="16" t="s">
        <v>184</v>
      </c>
      <c r="N51" s="19">
        <f t="shared" si="50"/>
        <v>3524.166666666667</v>
      </c>
      <c r="O51" s="17">
        <v>4229</v>
      </c>
      <c r="P51" s="63" t="str">
        <f>IFERROR(((O51-#REF!)/#REF!),"")</f>
        <v/>
      </c>
      <c r="Q51" s="19" t="s">
        <v>185</v>
      </c>
      <c r="R51" s="19">
        <f t="shared" si="51"/>
        <v>3222.3140495867769</v>
      </c>
      <c r="S51" s="17">
        <v>3899</v>
      </c>
      <c r="T51" s="63" t="str">
        <f>IFERROR(((S51-#REF!)/#REF!),"")</f>
        <v/>
      </c>
      <c r="U51" s="19" t="s">
        <v>186</v>
      </c>
      <c r="V51" s="19">
        <f t="shared" si="52"/>
        <v>3851.6393442622953</v>
      </c>
      <c r="W51" s="17">
        <v>4699</v>
      </c>
      <c r="X51" s="63" t="str">
        <f>IFERROR(((W51-#REF!)/#REF!),"")</f>
        <v/>
      </c>
      <c r="Y51" s="13">
        <f t="shared" si="44"/>
        <v>4699</v>
      </c>
      <c r="Z51" s="13">
        <f t="shared" si="45"/>
        <v>3899</v>
      </c>
    </row>
    <row r="52" spans="1:26" x14ac:dyDescent="0.35">
      <c r="A52" s="6" t="s">
        <v>169</v>
      </c>
      <c r="B52" s="1" t="s">
        <v>187</v>
      </c>
      <c r="C52" s="1" t="s">
        <v>188</v>
      </c>
      <c r="D52" s="2">
        <f t="shared" si="28"/>
        <v>3412.3966942148763</v>
      </c>
      <c r="E52" s="20">
        <v>4129</v>
      </c>
      <c r="F52" s="20">
        <f t="shared" si="46"/>
        <v>4339</v>
      </c>
      <c r="G52" s="2" t="str">
        <f t="shared" si="47"/>
        <v>---</v>
      </c>
      <c r="H52" s="25" t="str">
        <f t="shared" si="48"/>
        <v>---</v>
      </c>
      <c r="I52" s="16"/>
      <c r="J52" s="19" t="s">
        <v>24</v>
      </c>
      <c r="K52" s="17" t="s">
        <v>24</v>
      </c>
      <c r="L52" s="59" t="str">
        <f>IFERROR(((K52-#REF!)/#REF!),"")</f>
        <v/>
      </c>
      <c r="M52" s="16"/>
      <c r="N52" s="19" t="s">
        <v>24</v>
      </c>
      <c r="O52" s="17" t="s">
        <v>24</v>
      </c>
      <c r="P52" s="63" t="str">
        <f>IFERROR(((O52-#REF!)/#REF!),"")</f>
        <v/>
      </c>
      <c r="Q52" s="19"/>
      <c r="R52" s="19" t="s">
        <v>24</v>
      </c>
      <c r="S52" s="17" t="s">
        <v>24</v>
      </c>
      <c r="T52" s="63" t="str">
        <f>IFERROR(((S52-#REF!)/#REF!),"")</f>
        <v/>
      </c>
      <c r="U52" s="19"/>
      <c r="V52" s="19" t="s">
        <v>24</v>
      </c>
      <c r="W52" s="17" t="s">
        <v>24</v>
      </c>
      <c r="X52" s="63" t="str">
        <f>IFERROR(((W52-#REF!)/#REF!),"")</f>
        <v/>
      </c>
      <c r="Y52" s="13">
        <f t="shared" si="44"/>
        <v>4339</v>
      </c>
      <c r="Z52" s="13">
        <f t="shared" si="45"/>
        <v>4339</v>
      </c>
    </row>
    <row r="53" spans="1:26" x14ac:dyDescent="0.35">
      <c r="A53" s="6" t="s">
        <v>169</v>
      </c>
      <c r="B53" s="1" t="s">
        <v>93</v>
      </c>
      <c r="C53" s="1" t="s">
        <v>189</v>
      </c>
      <c r="D53" s="2">
        <f t="shared" si="28"/>
        <v>3635.5371900826449</v>
      </c>
      <c r="E53" s="20">
        <v>4399</v>
      </c>
      <c r="F53" s="20">
        <f t="shared" si="46"/>
        <v>4619</v>
      </c>
      <c r="G53" s="2">
        <f t="shared" si="47"/>
        <v>620</v>
      </c>
      <c r="H53" s="25">
        <f t="shared" si="48"/>
        <v>0.15503875968992248</v>
      </c>
      <c r="I53" s="16" t="s">
        <v>190</v>
      </c>
      <c r="J53" s="19">
        <f t="shared" si="49"/>
        <v>3711.2068965517242</v>
      </c>
      <c r="K53" s="17">
        <v>4305</v>
      </c>
      <c r="L53" s="59" t="str">
        <f>IFERROR(((K53-#REF!)/#REF!),"")</f>
        <v/>
      </c>
      <c r="M53" s="16" t="s">
        <v>191</v>
      </c>
      <c r="N53" s="19">
        <f t="shared" si="50"/>
        <v>3790.8333333333335</v>
      </c>
      <c r="O53" s="17">
        <v>4549</v>
      </c>
      <c r="P53" s="63" t="str">
        <f>IFERROR(((O53-#REF!)/#REF!),"")</f>
        <v/>
      </c>
      <c r="Q53" s="19" t="s">
        <v>192</v>
      </c>
      <c r="R53" s="19">
        <f t="shared" si="51"/>
        <v>3304.9586776859505</v>
      </c>
      <c r="S53" s="17">
        <v>3999</v>
      </c>
      <c r="T53" s="63" t="str">
        <f>IFERROR(((S53-#REF!)/#REF!),"")</f>
        <v/>
      </c>
      <c r="U53" s="19" t="s">
        <v>193</v>
      </c>
      <c r="V53" s="19">
        <f t="shared" si="52"/>
        <v>3908.1967213114754</v>
      </c>
      <c r="W53" s="17">
        <v>4768</v>
      </c>
      <c r="X53" s="63" t="str">
        <f>IFERROR(((W53-#REF!)/#REF!),"")</f>
        <v/>
      </c>
      <c r="Y53" s="13">
        <f t="shared" si="44"/>
        <v>4768</v>
      </c>
      <c r="Z53" s="13">
        <f t="shared" si="45"/>
        <v>3999</v>
      </c>
    </row>
    <row r="54" spans="1:26" x14ac:dyDescent="0.35">
      <c r="A54" s="6" t="s">
        <v>169</v>
      </c>
      <c r="B54" s="1" t="s">
        <v>96</v>
      </c>
      <c r="C54" s="1" t="s">
        <v>194</v>
      </c>
      <c r="D54" s="2">
        <f t="shared" si="28"/>
        <v>3635.5371900826449</v>
      </c>
      <c r="E54" s="20">
        <v>4399</v>
      </c>
      <c r="F54" s="20">
        <f t="shared" si="46"/>
        <v>4619</v>
      </c>
      <c r="G54" s="2">
        <f t="shared" si="47"/>
        <v>620</v>
      </c>
      <c r="H54" s="25">
        <f t="shared" si="48"/>
        <v>0.15503875968992248</v>
      </c>
      <c r="I54" s="16" t="s">
        <v>195</v>
      </c>
      <c r="J54" s="19">
        <f t="shared" si="49"/>
        <v>3711.2068965517242</v>
      </c>
      <c r="K54" s="17">
        <v>4305</v>
      </c>
      <c r="L54" s="59" t="str">
        <f>IFERROR(((K54-#REF!)/#REF!),"")</f>
        <v/>
      </c>
      <c r="M54" s="16" t="s">
        <v>196</v>
      </c>
      <c r="N54" s="19">
        <f t="shared" si="50"/>
        <v>3790.8333333333335</v>
      </c>
      <c r="O54" s="17">
        <v>4549</v>
      </c>
      <c r="P54" s="63" t="str">
        <f>IFERROR(((O54-#REF!)/#REF!),"")</f>
        <v/>
      </c>
      <c r="Q54" s="19" t="s">
        <v>197</v>
      </c>
      <c r="R54" s="19">
        <f t="shared" si="51"/>
        <v>3304.9586776859505</v>
      </c>
      <c r="S54" s="17">
        <v>3999</v>
      </c>
      <c r="T54" s="63" t="str">
        <f>IFERROR(((S54-#REF!)/#REF!),"")</f>
        <v/>
      </c>
      <c r="U54" s="19" t="s">
        <v>198</v>
      </c>
      <c r="V54" s="19">
        <f t="shared" si="52"/>
        <v>3908.1967213114754</v>
      </c>
      <c r="W54" s="17">
        <v>4768</v>
      </c>
      <c r="X54" s="63" t="str">
        <f>IFERROR(((W54-#REF!)/#REF!),"")</f>
        <v/>
      </c>
      <c r="Y54" s="13">
        <f t="shared" si="44"/>
        <v>4768</v>
      </c>
      <c r="Z54" s="13">
        <f t="shared" si="45"/>
        <v>3999</v>
      </c>
    </row>
    <row r="55" spans="1:26" x14ac:dyDescent="0.35">
      <c r="A55" s="6" t="s">
        <v>169</v>
      </c>
      <c r="B55" s="1" t="s">
        <v>199</v>
      </c>
      <c r="C55" s="1" t="s">
        <v>200</v>
      </c>
      <c r="D55" s="2">
        <f t="shared" si="28"/>
        <v>3833.8842975206612</v>
      </c>
      <c r="E55" s="20">
        <v>4639</v>
      </c>
      <c r="F55" s="20">
        <f t="shared" si="46"/>
        <v>4879</v>
      </c>
      <c r="G55" s="2">
        <f t="shared" si="47"/>
        <v>30</v>
      </c>
      <c r="H55" s="25">
        <f t="shared" si="48"/>
        <v>6.1868426479686532E-3</v>
      </c>
      <c r="I55" s="16" t="s">
        <v>201</v>
      </c>
      <c r="J55" s="19">
        <f t="shared" si="49"/>
        <v>4366.3793103448279</v>
      </c>
      <c r="K55" s="17">
        <v>5065</v>
      </c>
      <c r="L55" s="59" t="str">
        <f>IFERROR(((K55-#REF!)/#REF!),"")</f>
        <v/>
      </c>
      <c r="M55" s="16" t="s">
        <v>202</v>
      </c>
      <c r="N55" s="19">
        <f t="shared" si="50"/>
        <v>4040.8333333333335</v>
      </c>
      <c r="O55" s="17">
        <v>4849</v>
      </c>
      <c r="P55" s="63" t="str">
        <f>IFERROR(((O55-#REF!)/#REF!),"")</f>
        <v/>
      </c>
      <c r="Q55" s="19"/>
      <c r="R55" s="19" t="s">
        <v>24</v>
      </c>
      <c r="S55" s="17" t="s">
        <v>24</v>
      </c>
      <c r="T55" s="63" t="str">
        <f>IFERROR(((S55-#REF!)/#REF!),"")</f>
        <v/>
      </c>
      <c r="U55" s="19" t="s">
        <v>203</v>
      </c>
      <c r="V55" s="19">
        <f t="shared" si="52"/>
        <v>4122.1311475409839</v>
      </c>
      <c r="W55" s="17">
        <v>5029</v>
      </c>
      <c r="X55" s="63" t="str">
        <f>IFERROR(((W55-#REF!)/#REF!),"")</f>
        <v/>
      </c>
      <c r="Y55" s="13">
        <f t="shared" si="44"/>
        <v>5065</v>
      </c>
      <c r="Z55" s="13">
        <f t="shared" si="45"/>
        <v>4849</v>
      </c>
    </row>
    <row r="56" spans="1:26" x14ac:dyDescent="0.35">
      <c r="A56" s="6" t="s">
        <v>169</v>
      </c>
      <c r="B56" s="1" t="s">
        <v>160</v>
      </c>
      <c r="C56" s="1" t="s">
        <v>204</v>
      </c>
      <c r="D56" s="2">
        <f t="shared" si="28"/>
        <v>3916.5289256198348</v>
      </c>
      <c r="E56" s="20">
        <v>4739</v>
      </c>
      <c r="F56" s="20">
        <f t="shared" si="46"/>
        <v>4979</v>
      </c>
      <c r="G56" s="2">
        <f t="shared" si="47"/>
        <v>484</v>
      </c>
      <c r="H56" s="25">
        <f t="shared" si="48"/>
        <v>0.10767519466073415</v>
      </c>
      <c r="I56" s="16" t="s">
        <v>205</v>
      </c>
      <c r="J56" s="19">
        <f t="shared" si="49"/>
        <v>4366.3793103448279</v>
      </c>
      <c r="K56" s="17">
        <v>5065</v>
      </c>
      <c r="L56" s="59" t="str">
        <f>IFERROR(((K56-#REF!)/#REF!),"")</f>
        <v/>
      </c>
      <c r="M56" s="16" t="s">
        <v>206</v>
      </c>
      <c r="N56" s="19">
        <f t="shared" si="50"/>
        <v>4040.8333333333335</v>
      </c>
      <c r="O56" s="17">
        <v>4849</v>
      </c>
      <c r="P56" s="63" t="str">
        <f>IFERROR(((O56-#REF!)/#REF!),"")</f>
        <v/>
      </c>
      <c r="Q56" s="19" t="s">
        <v>207</v>
      </c>
      <c r="R56" s="19">
        <f t="shared" si="51"/>
        <v>3714.8760330578511</v>
      </c>
      <c r="S56" s="17">
        <v>4495</v>
      </c>
      <c r="T56" s="63" t="str">
        <f>IFERROR(((S56-#REF!)/#REF!),"")</f>
        <v/>
      </c>
      <c r="U56" s="19" t="s">
        <v>208</v>
      </c>
      <c r="V56" s="19">
        <f t="shared" si="52"/>
        <v>4122.1311475409839</v>
      </c>
      <c r="W56" s="17">
        <v>5029</v>
      </c>
      <c r="X56" s="63" t="str">
        <f>IFERROR(((W56-#REF!)/#REF!),"")</f>
        <v/>
      </c>
      <c r="Y56" s="13">
        <f t="shared" si="44"/>
        <v>5065</v>
      </c>
      <c r="Z56" s="13">
        <f t="shared" si="45"/>
        <v>4495</v>
      </c>
    </row>
    <row r="57" spans="1:26" ht="18.5" x14ac:dyDescent="0.45">
      <c r="A57" s="30" t="s">
        <v>209</v>
      </c>
      <c r="B57" s="45"/>
      <c r="C57" s="31"/>
      <c r="D57" s="32"/>
      <c r="E57" s="53"/>
      <c r="F57" s="54"/>
      <c r="G57" s="33"/>
      <c r="H57" s="33"/>
      <c r="I57" s="33"/>
      <c r="J57" s="33"/>
      <c r="K57" s="17"/>
      <c r="L57" s="33" t="str">
        <f>IFERROR(((K57-#REF!)/#REF!),"")</f>
        <v/>
      </c>
      <c r="M57" s="33"/>
      <c r="N57" s="33"/>
      <c r="O57" s="33"/>
      <c r="P57" s="61" t="str">
        <f>IFERROR(((O57-#REF!)/#REF!),"")</f>
        <v/>
      </c>
      <c r="Q57" s="33"/>
      <c r="R57" s="33"/>
      <c r="S57" s="33"/>
      <c r="T57" s="61" t="str">
        <f>IFERROR(((S57-#REF!)/#REF!),"")</f>
        <v/>
      </c>
      <c r="U57" s="33"/>
      <c r="V57" s="33"/>
      <c r="W57" s="33"/>
      <c r="X57" s="61" t="str">
        <f>IFERROR(((W57-#REF!)/#REF!),"")</f>
        <v/>
      </c>
      <c r="Y57" s="13">
        <f t="shared" si="44"/>
        <v>0</v>
      </c>
      <c r="Z57" s="13">
        <f t="shared" si="45"/>
        <v>0</v>
      </c>
    </row>
    <row r="58" spans="1:26" x14ac:dyDescent="0.35">
      <c r="A58" s="26" t="s">
        <v>210</v>
      </c>
      <c r="B58" s="46"/>
      <c r="C58" s="27"/>
      <c r="D58" s="28"/>
      <c r="E58" s="37"/>
      <c r="F58" s="70"/>
      <c r="G58" s="35"/>
      <c r="H58" s="35"/>
      <c r="I58" s="39"/>
      <c r="J58" s="38"/>
      <c r="K58" s="38"/>
      <c r="L58" s="41" t="str">
        <f>IFERROR(((K58-#REF!)/#REF!),"")</f>
        <v/>
      </c>
      <c r="M58" s="39"/>
      <c r="N58" s="47"/>
      <c r="O58" s="38"/>
      <c r="P58" s="70" t="str">
        <f>IFERROR(((O58-#REF!)/#REF!),"")</f>
        <v/>
      </c>
      <c r="Q58" s="38"/>
      <c r="R58" s="38"/>
      <c r="S58" s="38"/>
      <c r="T58" s="70" t="str">
        <f>IFERROR(((S58-#REF!)/#REF!),"")</f>
        <v/>
      </c>
      <c r="U58" s="29"/>
      <c r="V58" s="29"/>
      <c r="W58" s="37"/>
      <c r="X58" s="62" t="str">
        <f>IFERROR(((W58-#REF!)/#REF!),"")</f>
        <v/>
      </c>
      <c r="Y58" s="13">
        <f t="shared" si="44"/>
        <v>0</v>
      </c>
      <c r="Z58" s="13">
        <f t="shared" si="45"/>
        <v>0</v>
      </c>
    </row>
    <row r="59" spans="1:26" x14ac:dyDescent="0.35">
      <c r="A59" s="6" t="s">
        <v>211</v>
      </c>
      <c r="B59" s="1" t="s">
        <v>199</v>
      </c>
      <c r="C59" s="1" t="s">
        <v>212</v>
      </c>
      <c r="D59" s="2">
        <f t="shared" si="28"/>
        <v>5478.5123966942147</v>
      </c>
      <c r="E59" s="20">
        <v>6629</v>
      </c>
      <c r="F59" s="20">
        <f t="shared" ref="F59:F62" si="53">ROUNDUP(E59*(1+$F$5),-1)-1</f>
        <v>6969</v>
      </c>
      <c r="G59" s="2">
        <f>IF(F59=Z59,"---",F59-Z59)</f>
        <v>970</v>
      </c>
      <c r="H59" s="25">
        <f>IF(F59=Z59,"---",(F59-Z59)/Z59)</f>
        <v>0.16169361560260043</v>
      </c>
      <c r="I59" s="16" t="s">
        <v>213</v>
      </c>
      <c r="J59" s="19">
        <f t="shared" ref="J59:J62" si="54">K59/1.16</f>
        <v>5288.7931034482763</v>
      </c>
      <c r="K59" s="17">
        <v>6135</v>
      </c>
      <c r="L59" s="59" t="str">
        <f>IFERROR(((K59-#REF!)/#REF!),"")</f>
        <v/>
      </c>
      <c r="M59" s="16"/>
      <c r="N59" s="19" t="s">
        <v>24</v>
      </c>
      <c r="O59" s="17" t="s">
        <v>24</v>
      </c>
      <c r="P59" s="63" t="str">
        <f>IFERROR(((O59-#REF!)/#REF!),"")</f>
        <v/>
      </c>
      <c r="Q59" s="19" t="s">
        <v>435</v>
      </c>
      <c r="R59" s="19">
        <f t="shared" ref="R59:R60" si="55">S59/1.21</f>
        <v>4957.8512396694214</v>
      </c>
      <c r="S59" s="17">
        <v>5999</v>
      </c>
      <c r="T59" s="63" t="str">
        <f>IFERROR(((S59-#REF!)/#REF!),"")</f>
        <v/>
      </c>
      <c r="U59" s="19"/>
      <c r="V59" s="19" t="s">
        <v>24</v>
      </c>
      <c r="W59" s="17" t="s">
        <v>24</v>
      </c>
      <c r="X59" s="63" t="str">
        <f>IFERROR(((W59-#REF!)/#REF!),"")</f>
        <v/>
      </c>
      <c r="Y59" s="13">
        <f t="shared" si="44"/>
        <v>6969</v>
      </c>
      <c r="Z59" s="13">
        <f t="shared" si="45"/>
        <v>5999</v>
      </c>
    </row>
    <row r="60" spans="1:26" x14ac:dyDescent="0.35">
      <c r="A60" s="6" t="s">
        <v>211</v>
      </c>
      <c r="B60" s="1" t="s">
        <v>160</v>
      </c>
      <c r="C60" s="1" t="s">
        <v>214</v>
      </c>
      <c r="D60" s="2">
        <f t="shared" si="28"/>
        <v>5561.1570247933887</v>
      </c>
      <c r="E60" s="20">
        <v>6729</v>
      </c>
      <c r="F60" s="20">
        <f t="shared" si="53"/>
        <v>7069</v>
      </c>
      <c r="G60" s="2">
        <f>IF(F60=Z60,"---",F60-Z60)</f>
        <v>1070</v>
      </c>
      <c r="H60" s="25">
        <f>IF(F60=Z60,"---",(F60-Z60)/Z60)</f>
        <v>0.17836306051008502</v>
      </c>
      <c r="I60" s="16" t="s">
        <v>215</v>
      </c>
      <c r="J60" s="19">
        <f t="shared" si="54"/>
        <v>5288.7931034482763</v>
      </c>
      <c r="K60" s="17">
        <v>6135</v>
      </c>
      <c r="L60" s="59" t="str">
        <f>IFERROR(((K60-#REF!)/#REF!),"")</f>
        <v/>
      </c>
      <c r="M60" s="16"/>
      <c r="N60" s="19" t="s">
        <v>24</v>
      </c>
      <c r="O60" s="17" t="s">
        <v>24</v>
      </c>
      <c r="P60" s="63" t="str">
        <f>IFERROR(((O60-#REF!)/#REF!),"")</f>
        <v/>
      </c>
      <c r="Q60" s="19" t="s">
        <v>436</v>
      </c>
      <c r="R60" s="19">
        <f t="shared" si="55"/>
        <v>4957.8512396694214</v>
      </c>
      <c r="S60" s="17">
        <v>5999</v>
      </c>
      <c r="T60" s="63" t="str">
        <f>IFERROR(((S60-#REF!)/#REF!),"")</f>
        <v/>
      </c>
      <c r="U60" s="19" t="s">
        <v>216</v>
      </c>
      <c r="V60" s="19">
        <f t="shared" ref="V60:V62" si="56">W60/1.22</f>
        <v>5383.6065573770493</v>
      </c>
      <c r="W60" s="17">
        <v>6568</v>
      </c>
      <c r="X60" s="63" t="str">
        <f>IFERROR(((W60-#REF!)/#REF!),"")</f>
        <v/>
      </c>
      <c r="Y60" s="13">
        <f t="shared" si="44"/>
        <v>7069</v>
      </c>
      <c r="Z60" s="13">
        <f t="shared" si="45"/>
        <v>5999</v>
      </c>
    </row>
    <row r="61" spans="1:26" x14ac:dyDescent="0.35">
      <c r="A61" s="6" t="s">
        <v>211</v>
      </c>
      <c r="B61" s="1" t="s">
        <v>217</v>
      </c>
      <c r="C61" s="1" t="s">
        <v>218</v>
      </c>
      <c r="D61" s="2">
        <f t="shared" si="28"/>
        <v>5230.5785123966944</v>
      </c>
      <c r="E61" s="20">
        <v>6329</v>
      </c>
      <c r="F61" s="20">
        <f t="shared" si="53"/>
        <v>6649</v>
      </c>
      <c r="G61" s="2" t="str">
        <f>IF(F61=Z61,"---",F61-Z61)</f>
        <v>---</v>
      </c>
      <c r="H61" s="25" t="str">
        <f>IF(F61=Z61,"---",(F61-Z61)/Z61)</f>
        <v>---</v>
      </c>
      <c r="I61" s="16"/>
      <c r="J61" s="19" t="s">
        <v>24</v>
      </c>
      <c r="K61" s="17" t="s">
        <v>24</v>
      </c>
      <c r="L61" s="59" t="str">
        <f>IFERROR(((K61-#REF!)/#REF!),"")</f>
        <v/>
      </c>
      <c r="M61" s="16"/>
      <c r="N61" s="19" t="s">
        <v>24</v>
      </c>
      <c r="O61" s="17" t="s">
        <v>24</v>
      </c>
      <c r="P61" s="63" t="str">
        <f>IFERROR(((O61-#REF!)/#REF!),"")</f>
        <v/>
      </c>
      <c r="R61" s="19" t="s">
        <v>24</v>
      </c>
      <c r="S61" s="17" t="s">
        <v>24</v>
      </c>
      <c r="T61" s="63" t="str">
        <f>IFERROR(((S61-#REF!)/#REF!),"")</f>
        <v/>
      </c>
      <c r="U61" s="19"/>
      <c r="V61" s="19" t="s">
        <v>24</v>
      </c>
      <c r="W61" s="17" t="s">
        <v>24</v>
      </c>
      <c r="X61" s="63" t="str">
        <f>IFERROR(((W61-#REF!)/#REF!),"")</f>
        <v/>
      </c>
      <c r="Y61" s="13">
        <f t="shared" si="44"/>
        <v>6649</v>
      </c>
      <c r="Z61" s="13">
        <f t="shared" si="45"/>
        <v>6649</v>
      </c>
    </row>
    <row r="62" spans="1:26" x14ac:dyDescent="0.35">
      <c r="A62" s="6" t="s">
        <v>211</v>
      </c>
      <c r="B62" s="1" t="s">
        <v>187</v>
      </c>
      <c r="C62" s="1" t="s">
        <v>219</v>
      </c>
      <c r="D62" s="2">
        <f t="shared" si="28"/>
        <v>5313.2231404958675</v>
      </c>
      <c r="E62" s="20">
        <v>6429</v>
      </c>
      <c r="F62" s="20">
        <f t="shared" si="53"/>
        <v>6759</v>
      </c>
      <c r="G62" s="2">
        <f>IF(F62=Z62,"---",F62-Z62)</f>
        <v>610</v>
      </c>
      <c r="H62" s="25">
        <f>IF(F62=Z62,"---",(F62-Z62)/Z62)</f>
        <v>9.9203122458936407E-2</v>
      </c>
      <c r="I62" s="16" t="s">
        <v>220</v>
      </c>
      <c r="J62" s="19">
        <f t="shared" si="54"/>
        <v>5383.620689655173</v>
      </c>
      <c r="K62" s="17">
        <v>6245</v>
      </c>
      <c r="L62" s="59" t="str">
        <f>IFERROR(((K62-#REF!)/#REF!),"")</f>
        <v/>
      </c>
      <c r="M62" s="16" t="s">
        <v>221</v>
      </c>
      <c r="N62" s="19">
        <f t="shared" ref="N62" si="57">O62/1.2</f>
        <v>5124.166666666667</v>
      </c>
      <c r="O62" s="17">
        <v>6149</v>
      </c>
      <c r="P62" s="63" t="str">
        <f>IFERROR(((O62-#REF!)/#REF!),"")</f>
        <v/>
      </c>
      <c r="R62" s="19" t="s">
        <v>24</v>
      </c>
      <c r="S62" s="17" t="s">
        <v>24</v>
      </c>
      <c r="T62" s="63" t="str">
        <f>IFERROR(((S62-#REF!)/#REF!),"")</f>
        <v/>
      </c>
      <c r="U62" s="19" t="s">
        <v>222</v>
      </c>
      <c r="V62" s="19">
        <f t="shared" si="56"/>
        <v>5204.9180327868853</v>
      </c>
      <c r="W62" s="17">
        <v>6350</v>
      </c>
      <c r="X62" s="63" t="str">
        <f>IFERROR(((W62-#REF!)/#REF!),"")</f>
        <v/>
      </c>
      <c r="Y62" s="13">
        <f t="shared" si="44"/>
        <v>6759</v>
      </c>
      <c r="Z62" s="13">
        <f t="shared" si="45"/>
        <v>6149</v>
      </c>
    </row>
    <row r="63" spans="1:26" x14ac:dyDescent="0.35">
      <c r="A63" s="51" t="s">
        <v>24</v>
      </c>
      <c r="B63" s="52" t="s">
        <v>24</v>
      </c>
      <c r="C63" s="1"/>
      <c r="D63" s="2"/>
      <c r="E63" s="20"/>
      <c r="F63" s="20"/>
      <c r="G63" s="2"/>
      <c r="H63" s="25"/>
      <c r="I63" s="16"/>
      <c r="J63" s="19"/>
      <c r="K63" s="17"/>
      <c r="L63" s="59" t="str">
        <f>IFERROR(((K63-#REF!)/#REF!),"")</f>
        <v/>
      </c>
      <c r="M63" s="16"/>
      <c r="N63" s="19" t="s">
        <v>24</v>
      </c>
      <c r="O63" s="17" t="s">
        <v>24</v>
      </c>
      <c r="P63" s="63" t="str">
        <f>IFERROR(((O63-#REF!)/#REF!),"")</f>
        <v/>
      </c>
      <c r="Q63" s="19" t="s">
        <v>437</v>
      </c>
      <c r="R63" s="19">
        <f>S63/1.21</f>
        <v>3883.4710743801652</v>
      </c>
      <c r="S63" s="17">
        <v>4699</v>
      </c>
      <c r="T63" s="63" t="str">
        <f>IFERROR(((S63-#REF!)/#REF!),"")</f>
        <v/>
      </c>
      <c r="U63" s="19"/>
      <c r="V63" s="19"/>
      <c r="W63" s="17"/>
      <c r="X63" s="63" t="str">
        <f>IFERROR(((W63-#REF!)/#REF!),"")</f>
        <v/>
      </c>
      <c r="Y63" s="13">
        <f t="shared" si="44"/>
        <v>4699</v>
      </c>
      <c r="Z63" s="13">
        <f t="shared" si="45"/>
        <v>4699</v>
      </c>
    </row>
    <row r="64" spans="1:26" x14ac:dyDescent="0.35">
      <c r="A64" s="51" t="s">
        <v>24</v>
      </c>
      <c r="B64" s="52" t="s">
        <v>24</v>
      </c>
      <c r="C64" s="1"/>
      <c r="D64" s="2"/>
      <c r="E64" s="20"/>
      <c r="F64" s="20"/>
      <c r="G64" s="2"/>
      <c r="H64" s="25"/>
      <c r="I64" s="16"/>
      <c r="J64" s="19"/>
      <c r="K64" s="17"/>
      <c r="L64" s="59" t="str">
        <f>IFERROR(((K64-#REF!)/#REF!),"")</f>
        <v/>
      </c>
      <c r="M64" s="16"/>
      <c r="N64" s="19" t="s">
        <v>24</v>
      </c>
      <c r="O64" s="17" t="s">
        <v>24</v>
      </c>
      <c r="P64" s="63" t="str">
        <f>IFERROR(((O64-#REF!)/#REF!),"")</f>
        <v/>
      </c>
      <c r="Q64" s="19" t="s">
        <v>438</v>
      </c>
      <c r="R64" s="19">
        <f t="shared" ref="R64:R66" si="58">S64/1.21</f>
        <v>3966.1157024793388</v>
      </c>
      <c r="S64" s="17">
        <v>4799</v>
      </c>
      <c r="T64" s="63" t="str">
        <f>IFERROR(((S64-#REF!)/#REF!),"")</f>
        <v/>
      </c>
      <c r="U64" s="19"/>
      <c r="V64" s="19"/>
      <c r="W64" s="17"/>
      <c r="X64" s="63" t="str">
        <f>IFERROR(((W64-#REF!)/#REF!),"")</f>
        <v/>
      </c>
      <c r="Y64" s="13">
        <f t="shared" si="44"/>
        <v>4799</v>
      </c>
      <c r="Z64" s="13">
        <f t="shared" si="45"/>
        <v>4799</v>
      </c>
    </row>
    <row r="65" spans="1:26" x14ac:dyDescent="0.35">
      <c r="A65" s="51" t="s">
        <v>24</v>
      </c>
      <c r="B65" s="52" t="s">
        <v>24</v>
      </c>
      <c r="C65" s="1"/>
      <c r="D65" s="2"/>
      <c r="E65" s="20"/>
      <c r="F65" s="20"/>
      <c r="G65" s="2"/>
      <c r="H65" s="25"/>
      <c r="I65" s="16"/>
      <c r="J65" s="19"/>
      <c r="K65" s="17"/>
      <c r="L65" s="59" t="str">
        <f>IFERROR(((K65-#REF!)/#REF!),"")</f>
        <v/>
      </c>
      <c r="M65" s="16"/>
      <c r="N65" s="19" t="s">
        <v>24</v>
      </c>
      <c r="O65" s="17" t="s">
        <v>24</v>
      </c>
      <c r="P65" s="63" t="str">
        <f>IFERROR(((O65-#REF!)/#REF!),"")</f>
        <v/>
      </c>
      <c r="Q65" s="19" t="s">
        <v>439</v>
      </c>
      <c r="R65" s="19">
        <f t="shared" si="58"/>
        <v>4379.3388429752067</v>
      </c>
      <c r="S65" s="17">
        <v>5299</v>
      </c>
      <c r="T65" s="63" t="str">
        <f>IFERROR(((S65-#REF!)/#REF!),"")</f>
        <v/>
      </c>
      <c r="U65" s="19"/>
      <c r="V65" s="19"/>
      <c r="W65" s="17"/>
      <c r="X65" s="63" t="str">
        <f>IFERROR(((W65-#REF!)/#REF!),"")</f>
        <v/>
      </c>
      <c r="Y65" s="13">
        <f t="shared" si="44"/>
        <v>5299</v>
      </c>
      <c r="Z65" s="13">
        <f t="shared" si="45"/>
        <v>5299</v>
      </c>
    </row>
    <row r="66" spans="1:26" x14ac:dyDescent="0.35">
      <c r="A66" s="51" t="s">
        <v>24</v>
      </c>
      <c r="B66" s="52" t="s">
        <v>24</v>
      </c>
      <c r="C66" s="1"/>
      <c r="D66" s="2"/>
      <c r="E66" s="20"/>
      <c r="F66" s="20"/>
      <c r="G66" s="2"/>
      <c r="H66" s="25"/>
      <c r="I66" s="16"/>
      <c r="J66" s="19"/>
      <c r="K66" s="17"/>
      <c r="L66" s="59" t="str">
        <f>IFERROR(((K66-#REF!)/#REF!),"")</f>
        <v/>
      </c>
      <c r="M66" s="16"/>
      <c r="N66" s="19" t="s">
        <v>24</v>
      </c>
      <c r="O66" s="17" t="s">
        <v>24</v>
      </c>
      <c r="P66" s="63" t="str">
        <f>IFERROR(((O66-#REF!)/#REF!),"")</f>
        <v/>
      </c>
      <c r="Q66" s="19" t="s">
        <v>440</v>
      </c>
      <c r="R66" s="19">
        <f t="shared" si="58"/>
        <v>4420.6611570247933</v>
      </c>
      <c r="S66" s="17">
        <v>5349</v>
      </c>
      <c r="T66" s="63" t="str">
        <f>IFERROR(((S66-#REF!)/#REF!),"")</f>
        <v/>
      </c>
      <c r="U66" s="19"/>
      <c r="V66" s="19"/>
      <c r="W66" s="17"/>
      <c r="X66" s="63" t="str">
        <f>IFERROR(((W66-#REF!)/#REF!),"")</f>
        <v/>
      </c>
      <c r="Y66" s="13">
        <f t="shared" si="44"/>
        <v>5349</v>
      </c>
      <c r="Z66" s="13">
        <f t="shared" si="45"/>
        <v>5349</v>
      </c>
    </row>
    <row r="67" spans="1:26" x14ac:dyDescent="0.35">
      <c r="A67" s="26" t="s">
        <v>223</v>
      </c>
      <c r="B67" s="46"/>
      <c r="C67" s="27"/>
      <c r="D67" s="28"/>
      <c r="E67" s="37"/>
      <c r="F67" s="70"/>
      <c r="G67" s="35"/>
      <c r="H67" s="35"/>
      <c r="I67" s="39"/>
      <c r="J67" s="38"/>
      <c r="K67" s="38"/>
      <c r="L67" s="41" t="str">
        <f>IFERROR(((K67-#REF!)/#REF!),"")</f>
        <v/>
      </c>
      <c r="M67" s="39"/>
      <c r="N67" s="47"/>
      <c r="O67" s="38"/>
      <c r="P67" s="70" t="str">
        <f>IFERROR(((O67-#REF!)/#REF!),"")</f>
        <v/>
      </c>
      <c r="Q67" s="38"/>
      <c r="R67" s="38"/>
      <c r="S67" s="38"/>
      <c r="T67" s="70" t="str">
        <f>IFERROR(((S67-#REF!)/#REF!),"")</f>
        <v/>
      </c>
      <c r="U67" s="29"/>
      <c r="V67" s="29"/>
      <c r="W67" s="37"/>
      <c r="X67" s="62" t="str">
        <f>IFERROR(((W67-#REF!)/#REF!),"")</f>
        <v/>
      </c>
      <c r="Y67" s="13">
        <f t="shared" si="44"/>
        <v>0</v>
      </c>
      <c r="Z67" s="13">
        <f t="shared" si="45"/>
        <v>0</v>
      </c>
    </row>
    <row r="68" spans="1:26" x14ac:dyDescent="0.35">
      <c r="A68" s="6" t="s">
        <v>224</v>
      </c>
      <c r="B68" s="1" t="s">
        <v>225</v>
      </c>
      <c r="C68" s="1" t="s">
        <v>226</v>
      </c>
      <c r="D68" s="2">
        <f t="shared" si="28"/>
        <v>5701.6528925619832</v>
      </c>
      <c r="E68" s="20">
        <v>6899</v>
      </c>
      <c r="F68" s="20">
        <f t="shared" ref="F68:F70" si="59">ROUNDUP(E68*(1+$F$5),-1)-1</f>
        <v>7249</v>
      </c>
      <c r="G68" s="2">
        <f>IF(F68=Z68,"---",F68-Z68)</f>
        <v>454</v>
      </c>
      <c r="H68" s="25">
        <f>IF(F68=Z68,"---",(F68-Z68)/Z68)</f>
        <v>6.6813833701250921E-2</v>
      </c>
      <c r="I68" s="16" t="s">
        <v>227</v>
      </c>
      <c r="J68" s="19">
        <f t="shared" ref="J68:J69" si="60">K68/1.16</f>
        <v>5857.7586206896558</v>
      </c>
      <c r="K68" s="17">
        <v>6795</v>
      </c>
      <c r="L68" s="59" t="str">
        <f>IFERROR(((K68-#REF!)/#REF!),"")</f>
        <v/>
      </c>
      <c r="M68" s="16"/>
      <c r="N68" s="19" t="s">
        <v>24</v>
      </c>
      <c r="O68" s="17" t="s">
        <v>24</v>
      </c>
      <c r="P68" s="63" t="str">
        <f>IFERROR(((O68-#REF!)/#REF!),"")</f>
        <v/>
      </c>
      <c r="R68" s="19" t="s">
        <v>24</v>
      </c>
      <c r="S68" s="17" t="s">
        <v>24</v>
      </c>
      <c r="T68" s="63" t="str">
        <f>IFERROR(((S68-#REF!)/#REF!),"")</f>
        <v/>
      </c>
      <c r="U68" s="19"/>
      <c r="V68" s="19" t="s">
        <v>24</v>
      </c>
      <c r="W68" s="17" t="s">
        <v>24</v>
      </c>
      <c r="X68" s="63" t="str">
        <f>IFERROR(((W68-#REF!)/#REF!),"")</f>
        <v/>
      </c>
      <c r="Y68" s="13">
        <f t="shared" si="44"/>
        <v>7249</v>
      </c>
      <c r="Z68" s="13">
        <f t="shared" si="45"/>
        <v>6795</v>
      </c>
    </row>
    <row r="69" spans="1:26" x14ac:dyDescent="0.35">
      <c r="A69" s="6" t="s">
        <v>224</v>
      </c>
      <c r="B69" s="1" t="s">
        <v>228</v>
      </c>
      <c r="C69" s="1" t="s">
        <v>229</v>
      </c>
      <c r="D69" s="2">
        <f t="shared" si="28"/>
        <v>5784.2975206611573</v>
      </c>
      <c r="E69" s="20">
        <v>6999</v>
      </c>
      <c r="F69" s="20">
        <f t="shared" si="59"/>
        <v>7349</v>
      </c>
      <c r="G69" s="2">
        <f>IF(F69=Z69,"---",F69-Z69)</f>
        <v>554</v>
      </c>
      <c r="H69" s="25">
        <f>IF(F69=Z69,"---",(F69-Z69)/Z69)</f>
        <v>8.1530537159676231E-2</v>
      </c>
      <c r="I69" s="16" t="s">
        <v>230</v>
      </c>
      <c r="J69" s="19">
        <f t="shared" si="60"/>
        <v>5857.7586206896558</v>
      </c>
      <c r="K69" s="17">
        <v>6795</v>
      </c>
      <c r="L69" s="59" t="str">
        <f>IFERROR(((K69-#REF!)/#REF!),"")</f>
        <v/>
      </c>
      <c r="M69" s="16" t="s">
        <v>233</v>
      </c>
      <c r="N69" s="19">
        <f t="shared" ref="N69" si="61">O69/1.2</f>
        <v>6165.8333333333339</v>
      </c>
      <c r="O69" s="17">
        <v>7399</v>
      </c>
      <c r="P69" s="63" t="str">
        <f>IFERROR(((O69-#REF!)/#REF!),"")</f>
        <v/>
      </c>
      <c r="Q69" s="19"/>
      <c r="R69" s="19" t="s">
        <v>24</v>
      </c>
      <c r="S69" s="17" t="s">
        <v>24</v>
      </c>
      <c r="T69" s="63" t="str">
        <f>IFERROR(((S69-#REF!)/#REF!),"")</f>
        <v/>
      </c>
      <c r="U69" s="19" t="s">
        <v>231</v>
      </c>
      <c r="V69" s="19">
        <f t="shared" ref="V69:V70" si="62">W69/1.22</f>
        <v>6609.8360655737706</v>
      </c>
      <c r="W69" s="17">
        <v>8064</v>
      </c>
      <c r="X69" s="63" t="str">
        <f>IFERROR(((W69-#REF!)/#REF!),"")</f>
        <v/>
      </c>
      <c r="Y69" s="13">
        <f t="shared" si="44"/>
        <v>8064</v>
      </c>
      <c r="Z69" s="13">
        <f t="shared" si="45"/>
        <v>6795</v>
      </c>
    </row>
    <row r="70" spans="1:26" x14ac:dyDescent="0.35">
      <c r="A70" s="6" t="s">
        <v>224</v>
      </c>
      <c r="B70" s="1" t="s">
        <v>160</v>
      </c>
      <c r="C70" s="1" t="s">
        <v>232</v>
      </c>
      <c r="D70" s="2">
        <f t="shared" si="28"/>
        <v>6238.8429752066113</v>
      </c>
      <c r="E70" s="20">
        <v>7549</v>
      </c>
      <c r="F70" s="20">
        <f t="shared" si="59"/>
        <v>7929</v>
      </c>
      <c r="G70" s="2">
        <f>IF(F70=Z70,"---",F70-Z70)</f>
        <v>430</v>
      </c>
      <c r="H70" s="25">
        <f>IF(F70=Z70,"---",(F70-Z70)/Z70)</f>
        <v>5.7340978797172953E-2</v>
      </c>
      <c r="I70" s="16"/>
      <c r="J70" s="19" t="s">
        <v>24</v>
      </c>
      <c r="K70" s="17" t="s">
        <v>24</v>
      </c>
      <c r="L70" s="59" t="str">
        <f>IFERROR(((K70-#REF!)/#REF!),"")</f>
        <v/>
      </c>
      <c r="M70" s="16"/>
      <c r="N70" s="19" t="s">
        <v>24</v>
      </c>
      <c r="O70" s="17" t="s">
        <v>24</v>
      </c>
      <c r="P70" s="63" t="str">
        <f>IFERROR(((O70-#REF!)/#REF!),"")</f>
        <v/>
      </c>
      <c r="Q70" s="19" t="s">
        <v>234</v>
      </c>
      <c r="R70" s="19">
        <f t="shared" ref="R70" si="63">S70/1.21</f>
        <v>6197.5206611570247</v>
      </c>
      <c r="S70" s="17">
        <v>7499</v>
      </c>
      <c r="T70" s="63" t="str">
        <f>IFERROR(((S70-#REF!)/#REF!),"")</f>
        <v/>
      </c>
      <c r="U70" s="19" t="s">
        <v>235</v>
      </c>
      <c r="V70" s="19">
        <f t="shared" si="62"/>
        <v>6628.688524590164</v>
      </c>
      <c r="W70" s="17">
        <v>8087</v>
      </c>
      <c r="X70" s="63" t="str">
        <f>IFERROR(((W70-#REF!)/#REF!),"")</f>
        <v/>
      </c>
      <c r="Y70" s="13">
        <f t="shared" si="44"/>
        <v>8087</v>
      </c>
      <c r="Z70" s="13">
        <f t="shared" si="45"/>
        <v>7499</v>
      </c>
    </row>
    <row r="71" spans="1:26" x14ac:dyDescent="0.35">
      <c r="A71" s="26" t="s">
        <v>236</v>
      </c>
      <c r="B71" s="46"/>
      <c r="C71" s="27"/>
      <c r="D71" s="28"/>
      <c r="E71" s="37"/>
      <c r="F71" s="70"/>
      <c r="G71" s="35"/>
      <c r="H71" s="35"/>
      <c r="I71" s="39"/>
      <c r="J71" s="38"/>
      <c r="K71" s="38"/>
      <c r="L71" s="41" t="str">
        <f>IFERROR(((K71-#REF!)/#REF!),"")</f>
        <v/>
      </c>
      <c r="M71" s="39"/>
      <c r="N71" s="47"/>
      <c r="O71" s="38"/>
      <c r="P71" s="70" t="str">
        <f>IFERROR(((O71-#REF!)/#REF!),"")</f>
        <v/>
      </c>
      <c r="Q71" s="38"/>
      <c r="R71" s="38"/>
      <c r="S71" s="38"/>
      <c r="T71" s="70" t="str">
        <f>IFERROR(((S71-#REF!)/#REF!),"")</f>
        <v/>
      </c>
      <c r="U71" s="29"/>
      <c r="V71" s="29"/>
      <c r="W71" s="37"/>
      <c r="X71" s="62" t="str">
        <f>IFERROR(((W71-#REF!)/#REF!),"")</f>
        <v/>
      </c>
      <c r="Y71" s="13">
        <f t="shared" si="44"/>
        <v>0</v>
      </c>
      <c r="Z71" s="13">
        <f t="shared" si="45"/>
        <v>0</v>
      </c>
    </row>
    <row r="72" spans="1:26" x14ac:dyDescent="0.35">
      <c r="A72" s="6" t="s">
        <v>237</v>
      </c>
      <c r="B72" s="1" t="s">
        <v>225</v>
      </c>
      <c r="C72" s="1" t="s">
        <v>238</v>
      </c>
      <c r="D72" s="2">
        <f t="shared" si="28"/>
        <v>6147.9338842975212</v>
      </c>
      <c r="E72" s="20">
        <v>7439</v>
      </c>
      <c r="F72" s="20">
        <f t="shared" ref="F72:F75" si="64">ROUNDUP(E72*(1+$F$5),-1)-1</f>
        <v>7819</v>
      </c>
      <c r="G72" s="2" t="str">
        <f>IF(F72=Z72,"---",F72-Z72)</f>
        <v>---</v>
      </c>
      <c r="H72" s="25" t="str">
        <f>IF(F72=Z72,"---",(F72-Z72)/Z72)</f>
        <v>---</v>
      </c>
      <c r="I72" s="16" t="s">
        <v>239</v>
      </c>
      <c r="J72" s="19">
        <f t="shared" ref="J72" si="65">K72/1.16</f>
        <v>6780.1724137931042</v>
      </c>
      <c r="K72" s="17">
        <v>7865</v>
      </c>
      <c r="L72" s="59" t="str">
        <f>IFERROR(((K72-#REF!)/#REF!),"")</f>
        <v/>
      </c>
      <c r="M72" s="16"/>
      <c r="N72" s="19" t="s">
        <v>24</v>
      </c>
      <c r="O72" s="17" t="s">
        <v>24</v>
      </c>
      <c r="P72" s="63" t="str">
        <f>IFERROR(((O72-#REF!)/#REF!),"")</f>
        <v/>
      </c>
      <c r="Q72" s="19"/>
      <c r="R72" s="19" t="s">
        <v>24</v>
      </c>
      <c r="S72" s="17" t="s">
        <v>24</v>
      </c>
      <c r="T72" s="63" t="str">
        <f>IFERROR(((S72-#REF!)/#REF!),"")</f>
        <v/>
      </c>
      <c r="U72" s="19"/>
      <c r="V72" s="19" t="s">
        <v>24</v>
      </c>
      <c r="W72" s="17" t="s">
        <v>24</v>
      </c>
      <c r="X72" s="63" t="str">
        <f>IFERROR(((W72-#REF!)/#REF!),"")</f>
        <v/>
      </c>
      <c r="Y72" s="13">
        <f t="shared" ref="Y72:Y103" si="66">MAX(F72,K72,O72,S72,W72)</f>
        <v>7865</v>
      </c>
      <c r="Z72" s="13">
        <f t="shared" ref="Z72:Z103" si="67">MIN(F72,K72,O72,S72,W72)</f>
        <v>7819</v>
      </c>
    </row>
    <row r="73" spans="1:26" x14ac:dyDescent="0.35">
      <c r="A73" s="6" t="s">
        <v>237</v>
      </c>
      <c r="B73" s="1" t="s">
        <v>199</v>
      </c>
      <c r="C73" s="1" t="s">
        <v>240</v>
      </c>
      <c r="D73" s="2">
        <f t="shared" si="28"/>
        <v>6693.3884297520663</v>
      </c>
      <c r="E73" s="20">
        <v>8099</v>
      </c>
      <c r="F73" s="20">
        <f t="shared" si="64"/>
        <v>8509</v>
      </c>
      <c r="G73" s="2" t="str">
        <f>IF(F73=Z73,"---",F73-Z73)</f>
        <v>---</v>
      </c>
      <c r="H73" s="25" t="str">
        <f>IF(F73=Z73,"---",(F73-Z73)/Z73)</f>
        <v>---</v>
      </c>
      <c r="I73" s="16"/>
      <c r="J73" s="19" t="s">
        <v>24</v>
      </c>
      <c r="K73" s="17" t="s">
        <v>24</v>
      </c>
      <c r="L73" s="59" t="str">
        <f>IFERROR(((K73-#REF!)/#REF!),"")</f>
        <v/>
      </c>
      <c r="M73" s="16"/>
      <c r="N73" s="19" t="s">
        <v>24</v>
      </c>
      <c r="O73" s="17" t="s">
        <v>24</v>
      </c>
      <c r="P73" s="63" t="str">
        <f>IFERROR(((O73-#REF!)/#REF!),"")</f>
        <v/>
      </c>
      <c r="Q73" s="19"/>
      <c r="R73" s="19" t="s">
        <v>24</v>
      </c>
      <c r="S73" s="17" t="s">
        <v>24</v>
      </c>
      <c r="T73" s="63" t="str">
        <f>IFERROR(((S73-#REF!)/#REF!),"")</f>
        <v/>
      </c>
      <c r="U73" s="19"/>
      <c r="V73" s="19" t="s">
        <v>24</v>
      </c>
      <c r="W73" s="17" t="s">
        <v>24</v>
      </c>
      <c r="X73" s="63" t="str">
        <f>IFERROR(((W73-#REF!)/#REF!),"")</f>
        <v/>
      </c>
      <c r="Y73" s="13">
        <f t="shared" si="66"/>
        <v>8509</v>
      </c>
      <c r="Z73" s="13">
        <f t="shared" si="67"/>
        <v>8509</v>
      </c>
    </row>
    <row r="74" spans="1:26" x14ac:dyDescent="0.35">
      <c r="A74" s="6" t="s">
        <v>237</v>
      </c>
      <c r="B74" s="1" t="s">
        <v>228</v>
      </c>
      <c r="C74" s="1" t="s">
        <v>241</v>
      </c>
      <c r="D74" s="2">
        <f t="shared" si="28"/>
        <v>6230.5785123966944</v>
      </c>
      <c r="E74" s="20">
        <v>7539</v>
      </c>
      <c r="F74" s="20">
        <f t="shared" si="64"/>
        <v>7919</v>
      </c>
      <c r="G74" s="2" t="str">
        <f>IF(F74=Z74,"---",F74-Z74)</f>
        <v>---</v>
      </c>
      <c r="H74" s="25" t="str">
        <f>IF(F74=Z74,"---",(F74-Z74)/Z74)</f>
        <v>---</v>
      </c>
      <c r="I74" s="16"/>
      <c r="J74" s="19" t="s">
        <v>24</v>
      </c>
      <c r="K74" s="17" t="s">
        <v>24</v>
      </c>
      <c r="L74" s="59" t="str">
        <f>IFERROR(((K74-#REF!)/#REF!),"")</f>
        <v/>
      </c>
      <c r="M74" s="16"/>
      <c r="N74" s="19" t="s">
        <v>24</v>
      </c>
      <c r="O74" s="17" t="s">
        <v>24</v>
      </c>
      <c r="P74" s="63" t="str">
        <f>IFERROR(((O74-#REF!)/#REF!),"")</f>
        <v/>
      </c>
      <c r="Q74" s="19"/>
      <c r="R74" s="19" t="s">
        <v>24</v>
      </c>
      <c r="S74" s="17" t="s">
        <v>24</v>
      </c>
      <c r="T74" s="63" t="str">
        <f>IFERROR(((S74-#REF!)/#REF!),"")</f>
        <v/>
      </c>
      <c r="U74" s="19" t="s">
        <v>242</v>
      </c>
      <c r="V74" s="19">
        <f t="shared" ref="V74" si="68">W74/1.22</f>
        <v>7122.9508196721317</v>
      </c>
      <c r="W74" s="17">
        <v>8690</v>
      </c>
      <c r="X74" s="63" t="str">
        <f>IFERROR(((W74-#REF!)/#REF!),"")</f>
        <v/>
      </c>
      <c r="Y74" s="13">
        <f t="shared" si="66"/>
        <v>8690</v>
      </c>
      <c r="Z74" s="13">
        <f t="shared" si="67"/>
        <v>7919</v>
      </c>
    </row>
    <row r="75" spans="1:26" x14ac:dyDescent="0.35">
      <c r="A75" s="6" t="s">
        <v>237</v>
      </c>
      <c r="B75" s="1" t="s">
        <v>160</v>
      </c>
      <c r="C75" s="1" t="s">
        <v>243</v>
      </c>
      <c r="D75" s="2">
        <f t="shared" si="28"/>
        <v>6742.9752066115707</v>
      </c>
      <c r="E75" s="20">
        <v>8159</v>
      </c>
      <c r="F75" s="20">
        <f t="shared" si="64"/>
        <v>8569</v>
      </c>
      <c r="G75" s="2">
        <f>IF(F75=Z75,"---",F75-Z75)</f>
        <v>770</v>
      </c>
      <c r="H75" s="25">
        <f>IF(F75=Z75,"---",(F75-Z75)/Z75)</f>
        <v>9.8730606488011283E-2</v>
      </c>
      <c r="I75" s="16"/>
      <c r="J75" s="19" t="s">
        <v>24</v>
      </c>
      <c r="K75" s="17" t="s">
        <v>24</v>
      </c>
      <c r="L75" s="59" t="str">
        <f>IFERROR(((K75-#REF!)/#REF!),"")</f>
        <v/>
      </c>
      <c r="M75" s="16" t="s">
        <v>244</v>
      </c>
      <c r="N75" s="19">
        <f t="shared" ref="N75" si="69">O75/1.2</f>
        <v>6790.8333333333339</v>
      </c>
      <c r="O75" s="17">
        <v>8149</v>
      </c>
      <c r="P75" s="63" t="str">
        <f>IFERROR(((O75-#REF!)/#REF!),"")</f>
        <v/>
      </c>
      <c r="Q75" s="19" t="s">
        <v>245</v>
      </c>
      <c r="R75" s="19">
        <f t="shared" ref="R75" si="70">S75/1.21</f>
        <v>6445.454545454546</v>
      </c>
      <c r="S75" s="17">
        <v>7799</v>
      </c>
      <c r="T75" s="63" t="str">
        <f>IFERROR(((S75-#REF!)/#REF!),"")</f>
        <v/>
      </c>
      <c r="U75" s="19" t="s">
        <v>246</v>
      </c>
      <c r="V75" s="19">
        <f>W75/1.22</f>
        <v>7104.0983606557375</v>
      </c>
      <c r="W75" s="17">
        <v>8667</v>
      </c>
      <c r="X75" s="63" t="str">
        <f>IFERROR(((W75-#REF!)/#REF!),"")</f>
        <v/>
      </c>
      <c r="Y75" s="13">
        <f t="shared" si="66"/>
        <v>8667</v>
      </c>
      <c r="Z75" s="13">
        <f t="shared" si="67"/>
        <v>7799</v>
      </c>
    </row>
    <row r="76" spans="1:26" x14ac:dyDescent="0.35">
      <c r="A76" s="26" t="s">
        <v>247</v>
      </c>
      <c r="B76" s="46"/>
      <c r="C76" s="27"/>
      <c r="D76" s="28"/>
      <c r="E76" s="37"/>
      <c r="F76" s="70"/>
      <c r="G76" s="35"/>
      <c r="H76" s="35"/>
      <c r="I76" s="39"/>
      <c r="J76" s="38"/>
      <c r="K76" s="38"/>
      <c r="L76" s="41" t="str">
        <f>IFERROR(((K76-#REF!)/#REF!),"")</f>
        <v/>
      </c>
      <c r="M76" s="39"/>
      <c r="N76" s="47"/>
      <c r="O76" s="38"/>
      <c r="P76" s="70" t="str">
        <f>IFERROR(((O76-#REF!)/#REF!),"")</f>
        <v/>
      </c>
      <c r="Q76" s="38"/>
      <c r="R76" s="38"/>
      <c r="S76" s="38"/>
      <c r="T76" s="70" t="str">
        <f>IFERROR(((S76-#REF!)/#REF!),"")</f>
        <v/>
      </c>
      <c r="U76" s="29"/>
      <c r="V76" s="29"/>
      <c r="W76" s="37"/>
      <c r="X76" s="62" t="str">
        <f>IFERROR(((W76-#REF!)/#REF!),"")</f>
        <v/>
      </c>
      <c r="Y76" s="13">
        <f t="shared" si="66"/>
        <v>0</v>
      </c>
      <c r="Z76" s="13">
        <f t="shared" si="67"/>
        <v>0</v>
      </c>
    </row>
    <row r="77" spans="1:26" x14ac:dyDescent="0.35">
      <c r="A77" s="6" t="s">
        <v>248</v>
      </c>
      <c r="B77" s="1" t="s">
        <v>160</v>
      </c>
      <c r="C77" s="1" t="s">
        <v>249</v>
      </c>
      <c r="D77" s="2">
        <f t="shared" si="28"/>
        <v>7668.5950413223145</v>
      </c>
      <c r="E77" s="20">
        <v>9279</v>
      </c>
      <c r="F77" s="20">
        <f t="shared" ref="F77:F79" si="71">ROUNDUP(E77*(1+$F$5),-1)-1</f>
        <v>9749</v>
      </c>
      <c r="G77" s="2">
        <f>IF(F77=Z77,"---",F77-Z77)</f>
        <v>1450</v>
      </c>
      <c r="H77" s="25">
        <f>IF(F77=Z77,"---",(F77-Z77)/Z77)</f>
        <v>0.17471984576454994</v>
      </c>
      <c r="I77" s="16" t="s">
        <v>250</v>
      </c>
      <c r="J77" s="19">
        <f t="shared" ref="J77" si="72">K77/1.16</f>
        <v>7978.4482758620697</v>
      </c>
      <c r="K77" s="17">
        <v>9255</v>
      </c>
      <c r="L77" s="59" t="str">
        <f>IFERROR(((K77-#REF!)/#REF!),"")</f>
        <v/>
      </c>
      <c r="M77" s="16" t="s">
        <v>251</v>
      </c>
      <c r="N77" s="19">
        <f t="shared" ref="N77" si="73">O77/1.2</f>
        <v>7582.5</v>
      </c>
      <c r="O77" s="17">
        <v>9099</v>
      </c>
      <c r="P77" s="63" t="str">
        <f>IFERROR(((O77-#REF!)/#REF!),"")</f>
        <v/>
      </c>
      <c r="Q77" s="19" t="s">
        <v>252</v>
      </c>
      <c r="R77" s="19">
        <f t="shared" ref="R77" si="74">S77/1.21</f>
        <v>6858.6776859504134</v>
      </c>
      <c r="S77" s="17">
        <v>8299</v>
      </c>
      <c r="T77" s="63" t="str">
        <f>IFERROR(((S77-#REF!)/#REF!),"")</f>
        <v/>
      </c>
      <c r="U77" s="19" t="s">
        <v>253</v>
      </c>
      <c r="V77" s="19">
        <f t="shared" ref="V77:V78" si="75">W77/1.22</f>
        <v>7953.2786885245905</v>
      </c>
      <c r="W77" s="17">
        <v>9703</v>
      </c>
      <c r="X77" s="63" t="str">
        <f>IFERROR(((W77-#REF!)/#REF!),"")</f>
        <v/>
      </c>
      <c r="Y77" s="13">
        <f t="shared" si="66"/>
        <v>9749</v>
      </c>
      <c r="Z77" s="13">
        <f t="shared" si="67"/>
        <v>8299</v>
      </c>
    </row>
    <row r="78" spans="1:26" x14ac:dyDescent="0.35">
      <c r="A78" s="6" t="s">
        <v>254</v>
      </c>
      <c r="B78" s="1" t="s">
        <v>160</v>
      </c>
      <c r="C78" s="1" t="s">
        <v>255</v>
      </c>
      <c r="D78" s="2">
        <f t="shared" si="28"/>
        <v>8594.2148760330583</v>
      </c>
      <c r="E78" s="20">
        <v>10399</v>
      </c>
      <c r="F78" s="20">
        <f t="shared" si="71"/>
        <v>10919</v>
      </c>
      <c r="G78" s="2">
        <f>IF(F78=Z78,"---",F78-Z78)</f>
        <v>429</v>
      </c>
      <c r="H78" s="25">
        <f>IF(F78=Z78,"---",(F78-Z78)/Z78)</f>
        <v>4.0896091515729267E-2</v>
      </c>
      <c r="I78" s="16"/>
      <c r="J78" s="19" t="s">
        <v>24</v>
      </c>
      <c r="K78" s="17" t="s">
        <v>24</v>
      </c>
      <c r="L78" s="59" t="str">
        <f>IFERROR(((K78-#REF!)/#REF!),"")</f>
        <v/>
      </c>
      <c r="M78" s="16"/>
      <c r="N78" s="19" t="s">
        <v>24</v>
      </c>
      <c r="O78" s="17" t="s">
        <v>24</v>
      </c>
      <c r="P78" s="63" t="str">
        <f>IFERROR(((O78-#REF!)/#REF!),"")</f>
        <v/>
      </c>
      <c r="R78" s="19" t="s">
        <v>24</v>
      </c>
      <c r="S78" s="17" t="s">
        <v>24</v>
      </c>
      <c r="T78" s="63" t="str">
        <f>IFERROR(((S78-#REF!)/#REF!),"")</f>
        <v/>
      </c>
      <c r="U78" s="19" t="s">
        <v>256</v>
      </c>
      <c r="V78" s="19">
        <f t="shared" si="75"/>
        <v>8598.3606557377043</v>
      </c>
      <c r="W78" s="17">
        <v>10490</v>
      </c>
      <c r="X78" s="63" t="str">
        <f>IFERROR(((W78-#REF!)/#REF!),"")</f>
        <v/>
      </c>
      <c r="Y78" s="13">
        <f t="shared" si="66"/>
        <v>10919</v>
      </c>
      <c r="Z78" s="13">
        <f t="shared" si="67"/>
        <v>10490</v>
      </c>
    </row>
    <row r="79" spans="1:26" x14ac:dyDescent="0.35">
      <c r="A79" s="6" t="s">
        <v>254</v>
      </c>
      <c r="B79" s="1" t="s">
        <v>166</v>
      </c>
      <c r="C79" s="1" t="s">
        <v>257</v>
      </c>
      <c r="D79" s="2">
        <f t="shared" si="28"/>
        <v>8759.5041322314046</v>
      </c>
      <c r="E79" s="20">
        <v>10599</v>
      </c>
      <c r="F79" s="20">
        <f t="shared" si="71"/>
        <v>11129</v>
      </c>
      <c r="G79" s="2">
        <f>IF(F79=Z79,"---",F79-Z79)</f>
        <v>1730</v>
      </c>
      <c r="H79" s="25">
        <f>IF(F79=Z79,"---",(F79-Z79)/Z79)</f>
        <v>0.18406213426960316</v>
      </c>
      <c r="I79" s="16"/>
      <c r="J79" s="19" t="s">
        <v>24</v>
      </c>
      <c r="K79" s="17" t="s">
        <v>24</v>
      </c>
      <c r="L79" s="59" t="str">
        <f>IFERROR(((K79-#REF!)/#REF!),"")</f>
        <v/>
      </c>
      <c r="M79" s="19" t="s">
        <v>258</v>
      </c>
      <c r="N79" s="19">
        <f t="shared" ref="N79" si="76">O79/1.2</f>
        <v>7832.5</v>
      </c>
      <c r="O79" s="17">
        <v>9399</v>
      </c>
      <c r="P79" s="63" t="str">
        <f>IFERROR(((O79-#REF!)/#REF!),"")</f>
        <v/>
      </c>
      <c r="R79" s="19" t="s">
        <v>24</v>
      </c>
      <c r="S79" s="17" t="s">
        <v>24</v>
      </c>
      <c r="T79" s="63" t="str">
        <f>IFERROR(((S79-#REF!)/#REF!),"")</f>
        <v/>
      </c>
      <c r="U79" s="19"/>
      <c r="V79" s="19" t="s">
        <v>24</v>
      </c>
      <c r="W79" s="17" t="s">
        <v>24</v>
      </c>
      <c r="X79" s="63" t="str">
        <f>IFERROR(((W79-#REF!)/#REF!),"")</f>
        <v/>
      </c>
      <c r="Y79" s="13">
        <f t="shared" si="66"/>
        <v>11129</v>
      </c>
      <c r="Z79" s="13">
        <f t="shared" si="67"/>
        <v>9399</v>
      </c>
    </row>
    <row r="80" spans="1:26" x14ac:dyDescent="0.35">
      <c r="A80" s="26" t="s">
        <v>259</v>
      </c>
      <c r="B80" s="46"/>
      <c r="C80" s="27"/>
      <c r="D80" s="28"/>
      <c r="E80" s="37"/>
      <c r="F80" s="70"/>
      <c r="G80" s="35"/>
      <c r="H80" s="35"/>
      <c r="I80" s="39"/>
      <c r="J80" s="38"/>
      <c r="K80" s="38"/>
      <c r="L80" s="41" t="str">
        <f>IFERROR(((K80-#REF!)/#REF!),"")</f>
        <v/>
      </c>
      <c r="M80" s="39"/>
      <c r="N80" s="47"/>
      <c r="O80" s="38"/>
      <c r="P80" s="70" t="str">
        <f>IFERROR(((O80-#REF!)/#REF!),"")</f>
        <v/>
      </c>
      <c r="Q80" s="38"/>
      <c r="R80" s="38"/>
      <c r="S80" s="38"/>
      <c r="T80" s="70" t="str">
        <f>IFERROR(((S80-#REF!)/#REF!),"")</f>
        <v/>
      </c>
      <c r="U80" s="29"/>
      <c r="V80" s="29"/>
      <c r="W80" s="37"/>
      <c r="X80" s="62" t="str">
        <f>IFERROR(((W80-#REF!)/#REF!),"")</f>
        <v/>
      </c>
      <c r="Y80" s="13">
        <f t="shared" si="66"/>
        <v>0</v>
      </c>
      <c r="Z80" s="13">
        <f t="shared" si="67"/>
        <v>0</v>
      </c>
    </row>
    <row r="81" spans="1:26" x14ac:dyDescent="0.35">
      <c r="A81" s="6" t="s">
        <v>260</v>
      </c>
      <c r="B81" s="1" t="s">
        <v>160</v>
      </c>
      <c r="C81" s="1" t="s">
        <v>261</v>
      </c>
      <c r="D81" s="2">
        <f t="shared" si="28"/>
        <v>9693.3884297520672</v>
      </c>
      <c r="E81" s="20">
        <v>11729</v>
      </c>
      <c r="F81" s="20">
        <f t="shared" ref="F81:F82" si="77">ROUNDUP(E81*(1+$F$5),-1)-1</f>
        <v>12319</v>
      </c>
      <c r="G81" s="2">
        <f>IF(F81=Z81,"---",F81-Z81)</f>
        <v>1324</v>
      </c>
      <c r="H81" s="25">
        <f>IF(F81=Z81,"---",(F81-Z81)/Z81)</f>
        <v>0.12041837198726695</v>
      </c>
      <c r="I81" s="16" t="s">
        <v>262</v>
      </c>
      <c r="J81" s="19">
        <f t="shared" ref="J81" si="78">K81/1.16</f>
        <v>10599.137931034484</v>
      </c>
      <c r="K81" s="17">
        <v>12295</v>
      </c>
      <c r="L81" s="59" t="str">
        <f>IFERROR(((K81-#REF!)/#REF!),"")</f>
        <v/>
      </c>
      <c r="M81" s="16"/>
      <c r="N81" s="19" t="s">
        <v>24</v>
      </c>
      <c r="O81" s="17" t="s">
        <v>24</v>
      </c>
      <c r="P81" s="63" t="str">
        <f>IFERROR(((O81-#REF!)/#REF!),"")</f>
        <v/>
      </c>
      <c r="Q81" s="19" t="s">
        <v>263</v>
      </c>
      <c r="R81" s="19">
        <f t="shared" ref="R81" si="79">S81/1.21</f>
        <v>9086.7768595041325</v>
      </c>
      <c r="S81" s="17">
        <v>10995</v>
      </c>
      <c r="T81" s="63" t="str">
        <f>IFERROR(((S81-#REF!)/#REF!),"")</f>
        <v/>
      </c>
      <c r="U81" s="19" t="s">
        <v>264</v>
      </c>
      <c r="V81" s="19">
        <f t="shared" ref="V81:V85" si="80">W81/1.22</f>
        <v>10823.77049180328</v>
      </c>
      <c r="W81" s="17">
        <v>13205</v>
      </c>
      <c r="X81" s="63" t="str">
        <f>IFERROR(((W81-#REF!)/#REF!),"")</f>
        <v/>
      </c>
      <c r="Y81" s="13">
        <f t="shared" si="66"/>
        <v>13205</v>
      </c>
      <c r="Z81" s="13">
        <f t="shared" si="67"/>
        <v>10995</v>
      </c>
    </row>
    <row r="82" spans="1:26" x14ac:dyDescent="0.35">
      <c r="A82" s="6" t="s">
        <v>260</v>
      </c>
      <c r="B82" s="1" t="s">
        <v>166</v>
      </c>
      <c r="C82" s="1" t="s">
        <v>265</v>
      </c>
      <c r="D82" s="2">
        <f t="shared" si="28"/>
        <v>9858.6776859504134</v>
      </c>
      <c r="E82" s="20">
        <v>11929</v>
      </c>
      <c r="F82" s="20">
        <f t="shared" si="77"/>
        <v>12529</v>
      </c>
      <c r="G82" s="2">
        <f>IF(F82=Z82,"---",F82-Z82)</f>
        <v>234</v>
      </c>
      <c r="H82" s="25">
        <f>IF(F82=Z82,"---",(F82-Z82)/Z82)</f>
        <v>1.9032126880845872E-2</v>
      </c>
      <c r="I82" s="16" t="s">
        <v>266</v>
      </c>
      <c r="J82" s="19" t="s">
        <v>24</v>
      </c>
      <c r="K82" s="17">
        <v>12295</v>
      </c>
      <c r="L82" s="59" t="str">
        <f>IFERROR(((K82-#REF!)/#REF!),"")</f>
        <v/>
      </c>
      <c r="M82" s="16"/>
      <c r="N82" s="19" t="s">
        <v>24</v>
      </c>
      <c r="O82" s="17" t="s">
        <v>24</v>
      </c>
      <c r="P82" s="63" t="str">
        <f>IFERROR(((O82-#REF!)/#REF!),"")</f>
        <v/>
      </c>
      <c r="Q82" s="19"/>
      <c r="R82" s="19" t="s">
        <v>24</v>
      </c>
      <c r="S82" s="17" t="s">
        <v>24</v>
      </c>
      <c r="T82" s="63" t="str">
        <f>IFERROR(((S82-#REF!)/#REF!),"")</f>
        <v/>
      </c>
      <c r="U82" s="19"/>
      <c r="V82" s="19" t="s">
        <v>24</v>
      </c>
      <c r="W82" s="17" t="s">
        <v>24</v>
      </c>
      <c r="X82" s="63" t="str">
        <f>IFERROR(((W82-#REF!)/#REF!),"")</f>
        <v/>
      </c>
      <c r="Y82" s="13">
        <f t="shared" si="66"/>
        <v>12529</v>
      </c>
      <c r="Z82" s="13">
        <f t="shared" si="67"/>
        <v>12295</v>
      </c>
    </row>
    <row r="83" spans="1:26" x14ac:dyDescent="0.35">
      <c r="A83" s="26" t="s">
        <v>267</v>
      </c>
      <c r="B83" s="46"/>
      <c r="C83" s="27"/>
      <c r="D83" s="28"/>
      <c r="E83" s="37"/>
      <c r="F83" s="70"/>
      <c r="G83" s="35"/>
      <c r="H83" s="35"/>
      <c r="I83" s="39"/>
      <c r="J83" s="38"/>
      <c r="K83" s="38"/>
      <c r="L83" s="41" t="str">
        <f>IFERROR(((K83-#REF!)/#REF!),"")</f>
        <v/>
      </c>
      <c r="M83" s="39"/>
      <c r="N83" s="47"/>
      <c r="O83" s="38"/>
      <c r="P83" s="70" t="str">
        <f>IFERROR(((O83-#REF!)/#REF!),"")</f>
        <v/>
      </c>
      <c r="Q83" s="38"/>
      <c r="R83" s="38"/>
      <c r="S83" s="38"/>
      <c r="T83" s="70" t="str">
        <f>IFERROR(((S83-#REF!)/#REF!),"")</f>
        <v/>
      </c>
      <c r="U83" s="29"/>
      <c r="V83" s="29"/>
      <c r="W83" s="37"/>
      <c r="X83" s="62" t="str">
        <f>IFERROR(((W83-#REF!)/#REF!),"")</f>
        <v/>
      </c>
      <c r="Y83" s="13">
        <f t="shared" si="66"/>
        <v>0</v>
      </c>
      <c r="Z83" s="13">
        <f t="shared" si="67"/>
        <v>0</v>
      </c>
    </row>
    <row r="84" spans="1:26" x14ac:dyDescent="0.35">
      <c r="A84" s="6" t="s">
        <v>268</v>
      </c>
      <c r="B84" s="1" t="s">
        <v>160</v>
      </c>
      <c r="C84" s="1" t="s">
        <v>269</v>
      </c>
      <c r="D84" s="2">
        <f t="shared" si="28"/>
        <v>10701.652892561984</v>
      </c>
      <c r="E84" s="20">
        <v>12949</v>
      </c>
      <c r="F84" s="20">
        <f t="shared" ref="F84:F85" si="81">ROUNDUP(E84*(1+$F$5),-1)-1</f>
        <v>13599</v>
      </c>
      <c r="G84" s="2">
        <f>IF(F84=Z84,"---",F84-Z84)</f>
        <v>1104</v>
      </c>
      <c r="H84" s="25">
        <f>IF(F84=Z84,"---",(F84-Z84)/Z84)</f>
        <v>8.8355342136854739E-2</v>
      </c>
      <c r="I84" s="16" t="s">
        <v>270</v>
      </c>
      <c r="J84" s="19">
        <f t="shared" ref="J84:J85" si="82">K84/1.16</f>
        <v>11357.758620689656</v>
      </c>
      <c r="K84" s="17">
        <v>13175</v>
      </c>
      <c r="L84" s="59" t="str">
        <f>IFERROR(((K84-#REF!)/#REF!),"")</f>
        <v/>
      </c>
      <c r="M84" s="16" t="s">
        <v>271</v>
      </c>
      <c r="N84" s="19">
        <f t="shared" ref="N84" si="83">O84/1.2</f>
        <v>10915.833333333334</v>
      </c>
      <c r="O84" s="17">
        <v>13099</v>
      </c>
      <c r="P84" s="63" t="str">
        <f>IFERROR(((O84-#REF!)/#REF!),"")</f>
        <v/>
      </c>
      <c r="Q84" s="19" t="s">
        <v>272</v>
      </c>
      <c r="R84" s="19">
        <f t="shared" ref="R84" si="84">S84/1.21</f>
        <v>10326.446280991735</v>
      </c>
      <c r="S84" s="17">
        <v>12495</v>
      </c>
      <c r="T84" s="63" t="str">
        <f>IFERROR(((S84-#REF!)/#REF!),"")</f>
        <v/>
      </c>
      <c r="U84" s="19" t="s">
        <v>273</v>
      </c>
      <c r="V84" s="19">
        <f t="shared" si="80"/>
        <v>12109.016393442624</v>
      </c>
      <c r="W84" s="17">
        <v>14773</v>
      </c>
      <c r="X84" s="63" t="str">
        <f>IFERROR(((W84-#REF!)/#REF!),"")</f>
        <v/>
      </c>
      <c r="Y84" s="13">
        <f t="shared" si="66"/>
        <v>14773</v>
      </c>
      <c r="Z84" s="13">
        <f t="shared" si="67"/>
        <v>12495</v>
      </c>
    </row>
    <row r="85" spans="1:26" x14ac:dyDescent="0.35">
      <c r="A85" s="6" t="s">
        <v>268</v>
      </c>
      <c r="B85" s="1" t="s">
        <v>166</v>
      </c>
      <c r="C85" s="1" t="s">
        <v>274</v>
      </c>
      <c r="D85" s="2">
        <f t="shared" si="28"/>
        <v>10875.206611570249</v>
      </c>
      <c r="E85" s="20">
        <v>13159</v>
      </c>
      <c r="F85" s="20">
        <f t="shared" si="81"/>
        <v>13819</v>
      </c>
      <c r="G85" s="2">
        <f>IF(F85=Z85,"---",F85-Z85)</f>
        <v>644</v>
      </c>
      <c r="H85" s="25">
        <f>IF(F85=Z85,"---",(F85-Z85)/Z85)</f>
        <v>4.888045540796964E-2</v>
      </c>
      <c r="I85" s="16" t="s">
        <v>275</v>
      </c>
      <c r="J85" s="19">
        <f t="shared" si="82"/>
        <v>11357.758620689656</v>
      </c>
      <c r="K85" s="17">
        <v>13175</v>
      </c>
      <c r="L85" s="59" t="str">
        <f>IFERROR(((K85-#REF!)/#REF!),"")</f>
        <v/>
      </c>
      <c r="M85" s="16"/>
      <c r="N85" s="19" t="s">
        <v>24</v>
      </c>
      <c r="O85" s="17" t="s">
        <v>24</v>
      </c>
      <c r="P85" s="63" t="str">
        <f>IFERROR(((O85-#REF!)/#REF!),"")</f>
        <v/>
      </c>
      <c r="Q85" s="19"/>
      <c r="R85" s="19" t="s">
        <v>24</v>
      </c>
      <c r="S85" s="17" t="s">
        <v>24</v>
      </c>
      <c r="T85" s="63" t="str">
        <f>IFERROR(((S85-#REF!)/#REF!),"")</f>
        <v/>
      </c>
      <c r="U85" s="19" t="s">
        <v>276</v>
      </c>
      <c r="V85" s="19">
        <f t="shared" si="80"/>
        <v>12109.016393442624</v>
      </c>
      <c r="W85" s="17">
        <v>14773</v>
      </c>
      <c r="X85" s="63" t="str">
        <f>IFERROR(((W85-#REF!)/#REF!),"")</f>
        <v/>
      </c>
      <c r="Y85" s="13">
        <f t="shared" si="66"/>
        <v>14773</v>
      </c>
      <c r="Z85" s="13">
        <f t="shared" si="67"/>
        <v>13175</v>
      </c>
    </row>
    <row r="86" spans="1:26" ht="18.5" x14ac:dyDescent="0.45">
      <c r="A86" s="30" t="s">
        <v>277</v>
      </c>
      <c r="B86" s="45"/>
      <c r="C86" s="31"/>
      <c r="D86" s="32"/>
      <c r="E86" s="53"/>
      <c r="F86" s="54"/>
      <c r="G86" s="33"/>
      <c r="H86" s="33"/>
      <c r="I86" s="33"/>
      <c r="J86" s="33"/>
      <c r="K86" s="17"/>
      <c r="L86" s="33" t="str">
        <f>IFERROR(((K86-#REF!)/#REF!),"")</f>
        <v/>
      </c>
      <c r="M86" s="33"/>
      <c r="N86" s="33"/>
      <c r="O86" s="33"/>
      <c r="P86" s="61" t="str">
        <f>IFERROR(((O86-#REF!)/#REF!),"")</f>
        <v/>
      </c>
      <c r="Q86" s="33"/>
      <c r="R86" s="33"/>
      <c r="S86" s="33"/>
      <c r="T86" s="61" t="str">
        <f>IFERROR(((S86-#REF!)/#REF!),"")</f>
        <v/>
      </c>
      <c r="U86" s="33"/>
      <c r="V86" s="33"/>
      <c r="W86" s="33"/>
      <c r="X86" s="61" t="str">
        <f>IFERROR(((W86-#REF!)/#REF!),"")</f>
        <v/>
      </c>
      <c r="Y86" s="13">
        <f t="shared" si="66"/>
        <v>0</v>
      </c>
      <c r="Z86" s="13">
        <f t="shared" si="67"/>
        <v>0</v>
      </c>
    </row>
    <row r="87" spans="1:26" x14ac:dyDescent="0.35">
      <c r="A87" s="26" t="s">
        <v>278</v>
      </c>
      <c r="B87" s="46"/>
      <c r="C87" s="27"/>
      <c r="D87" s="28"/>
      <c r="E87" s="37"/>
      <c r="F87" s="70"/>
      <c r="G87" s="35"/>
      <c r="H87" s="35"/>
      <c r="I87" s="39"/>
      <c r="J87" s="38"/>
      <c r="K87" s="38"/>
      <c r="L87" s="41" t="str">
        <f>IFERROR(((K87-#REF!)/#REF!),"")</f>
        <v/>
      </c>
      <c r="M87" s="39"/>
      <c r="N87" s="47"/>
      <c r="O87" s="38"/>
      <c r="P87" s="70" t="str">
        <f>IFERROR(((O87-#REF!)/#REF!),"")</f>
        <v/>
      </c>
      <c r="Q87" s="38"/>
      <c r="R87" s="38"/>
      <c r="S87" s="38"/>
      <c r="T87" s="70" t="str">
        <f>IFERROR(((S87-#REF!)/#REF!),"")</f>
        <v/>
      </c>
      <c r="U87" s="29"/>
      <c r="V87" s="29"/>
      <c r="W87" s="37"/>
      <c r="X87" s="62" t="str">
        <f>IFERROR(((W87-#REF!)/#REF!),"")</f>
        <v/>
      </c>
      <c r="Y87" s="13">
        <f t="shared" si="66"/>
        <v>0</v>
      </c>
      <c r="Z87" s="13">
        <f t="shared" si="67"/>
        <v>0</v>
      </c>
    </row>
    <row r="88" spans="1:26" x14ac:dyDescent="0.35">
      <c r="A88" s="6" t="s">
        <v>279</v>
      </c>
      <c r="B88" s="1" t="s">
        <v>96</v>
      </c>
      <c r="C88" s="1" t="s">
        <v>280</v>
      </c>
      <c r="D88" s="2">
        <f t="shared" ref="D88:D89" si="85">E88/1.21</f>
        <v>11900</v>
      </c>
      <c r="E88" s="20">
        <v>14399</v>
      </c>
      <c r="F88" s="20">
        <f t="shared" ref="F88:F92" si="86">ROUNDUP(E88*(1+$F$5),-1)-1</f>
        <v>15119</v>
      </c>
      <c r="G88" s="2">
        <f t="shared" ref="G88:G93" si="87">IF(F88=Z88,"---",F88-Z88)</f>
        <v>1624</v>
      </c>
      <c r="H88" s="25">
        <f t="shared" ref="H88:H93" si="88">IF(F88=Z88,"---",(F88-Z88)/Z88)</f>
        <v>0.12034086698777324</v>
      </c>
      <c r="I88" s="16" t="s">
        <v>281</v>
      </c>
      <c r="J88" s="19">
        <f t="shared" ref="J88:J89" si="89">K88/1.16</f>
        <v>12875</v>
      </c>
      <c r="K88" s="17">
        <v>14935</v>
      </c>
      <c r="L88" s="59" t="str">
        <f>IFERROR(((K88-#REF!)/#REF!),"")</f>
        <v/>
      </c>
      <c r="M88" s="16" t="s">
        <v>282</v>
      </c>
      <c r="N88" s="19">
        <f t="shared" ref="N88:N92" si="90">O88/1.2</f>
        <v>12082.5</v>
      </c>
      <c r="O88" s="17">
        <v>14499</v>
      </c>
      <c r="P88" s="63" t="str">
        <f>IFERROR(((O88-#REF!)/#REF!),"")</f>
        <v/>
      </c>
      <c r="Q88" s="19" t="s">
        <v>283</v>
      </c>
      <c r="R88" s="19">
        <f t="shared" ref="R88" si="91">S88/1.21</f>
        <v>11152.892561983472</v>
      </c>
      <c r="S88" s="17">
        <v>13495</v>
      </c>
      <c r="T88" s="63" t="str">
        <f>IFERROR(((S88-#REF!)/#REF!),"")</f>
        <v/>
      </c>
      <c r="U88" s="19" t="s">
        <v>284</v>
      </c>
      <c r="V88" s="19">
        <f t="shared" ref="V88:V89" si="92">W88/1.22</f>
        <v>13300</v>
      </c>
      <c r="W88" s="17">
        <v>16226</v>
      </c>
      <c r="X88" s="63" t="str">
        <f>IFERROR(((W88-#REF!)/#REF!),"")</f>
        <v/>
      </c>
      <c r="Y88" s="13">
        <f t="shared" si="66"/>
        <v>16226</v>
      </c>
      <c r="Z88" s="13">
        <f t="shared" si="67"/>
        <v>13495</v>
      </c>
    </row>
    <row r="89" spans="1:26" x14ac:dyDescent="0.35">
      <c r="A89" s="6" t="s">
        <v>279</v>
      </c>
      <c r="B89" s="1" t="s">
        <v>128</v>
      </c>
      <c r="C89" s="1" t="s">
        <v>285</v>
      </c>
      <c r="D89" s="2">
        <f t="shared" si="85"/>
        <v>12065.289256198348</v>
      </c>
      <c r="E89" s="20">
        <v>14599</v>
      </c>
      <c r="F89" s="20">
        <f t="shared" si="86"/>
        <v>15329</v>
      </c>
      <c r="G89" s="2">
        <f t="shared" si="87"/>
        <v>530</v>
      </c>
      <c r="H89" s="25">
        <f t="shared" si="88"/>
        <v>3.5813230623690788E-2</v>
      </c>
      <c r="I89" s="16" t="s">
        <v>286</v>
      </c>
      <c r="J89" s="19">
        <f t="shared" si="89"/>
        <v>12875</v>
      </c>
      <c r="K89" s="17">
        <v>14935</v>
      </c>
      <c r="L89" s="59" t="str">
        <f>IFERROR(((K89-#REF!)/#REF!),"")</f>
        <v/>
      </c>
      <c r="M89" s="16" t="s">
        <v>287</v>
      </c>
      <c r="N89" s="19">
        <f t="shared" si="90"/>
        <v>12332.5</v>
      </c>
      <c r="O89" s="17">
        <v>14799</v>
      </c>
      <c r="P89" s="63" t="str">
        <f>IFERROR(((O89-#REF!)/#REF!),"")</f>
        <v/>
      </c>
      <c r="Q89" s="19"/>
      <c r="R89" s="19" t="s">
        <v>24</v>
      </c>
      <c r="S89" s="17" t="s">
        <v>24</v>
      </c>
      <c r="T89" s="63" t="str">
        <f>IFERROR(((S89-#REF!)/#REF!),"")</f>
        <v/>
      </c>
      <c r="U89" s="19" t="s">
        <v>288</v>
      </c>
      <c r="V89" s="19">
        <f t="shared" si="92"/>
        <v>13300</v>
      </c>
      <c r="W89" s="17">
        <v>16226</v>
      </c>
      <c r="X89" s="63" t="str">
        <f>IFERROR(((W89-#REF!)/#REF!),"")</f>
        <v/>
      </c>
      <c r="Y89" s="13">
        <f t="shared" si="66"/>
        <v>16226</v>
      </c>
      <c r="Z89" s="13">
        <f t="shared" si="67"/>
        <v>14799</v>
      </c>
    </row>
    <row r="90" spans="1:26" x14ac:dyDescent="0.35">
      <c r="A90" s="6" t="s">
        <v>279</v>
      </c>
      <c r="B90" s="1" t="s">
        <v>289</v>
      </c>
      <c r="C90" s="1" t="s">
        <v>285</v>
      </c>
      <c r="D90" s="2"/>
      <c r="E90" s="20">
        <v>14599</v>
      </c>
      <c r="F90" s="20">
        <f t="shared" si="86"/>
        <v>15329</v>
      </c>
      <c r="G90" s="2" t="str">
        <f t="shared" si="87"/>
        <v>---</v>
      </c>
      <c r="H90" s="25" t="str">
        <f t="shared" si="88"/>
        <v>---</v>
      </c>
      <c r="I90" s="16"/>
      <c r="J90" s="19"/>
      <c r="K90" s="17"/>
      <c r="L90" s="59" t="str">
        <f>IFERROR(((K90-#REF!)/#REF!),"")</f>
        <v/>
      </c>
      <c r="M90" s="16"/>
      <c r="P90" s="63" t="str">
        <f>IFERROR(((O90-#REF!)/#REF!),"")</f>
        <v/>
      </c>
      <c r="Q90" s="19"/>
      <c r="R90" s="19"/>
      <c r="T90" s="63" t="str">
        <f>IFERROR(((S90-#REF!)/#REF!),"")</f>
        <v/>
      </c>
      <c r="U90" s="19"/>
      <c r="V90" s="19" t="s">
        <v>24</v>
      </c>
      <c r="W90" s="17" t="s">
        <v>24</v>
      </c>
      <c r="X90" s="63" t="str">
        <f>IFERROR(((W90-#REF!)/#REF!),"")</f>
        <v/>
      </c>
      <c r="Y90" s="13">
        <f t="shared" si="66"/>
        <v>15329</v>
      </c>
      <c r="Z90" s="13">
        <f t="shared" si="67"/>
        <v>15329</v>
      </c>
    </row>
    <row r="91" spans="1:26" x14ac:dyDescent="0.35">
      <c r="A91" s="6" t="s">
        <v>279</v>
      </c>
      <c r="B91" s="1" t="s">
        <v>290</v>
      </c>
      <c r="C91" s="1" t="s">
        <v>280</v>
      </c>
      <c r="D91" s="2"/>
      <c r="E91" s="20">
        <v>15399</v>
      </c>
      <c r="F91" s="20">
        <f t="shared" si="86"/>
        <v>16169</v>
      </c>
      <c r="G91" s="2">
        <f t="shared" si="87"/>
        <v>970</v>
      </c>
      <c r="H91" s="25">
        <f t="shared" si="88"/>
        <v>6.3819988157115606E-2</v>
      </c>
      <c r="I91" s="16"/>
      <c r="J91" s="19"/>
      <c r="K91" s="17"/>
      <c r="L91" s="59" t="str">
        <f>IFERROR(((K91-#REF!)/#REF!),"")</f>
        <v/>
      </c>
      <c r="M91" s="16" t="s">
        <v>291</v>
      </c>
      <c r="N91" s="19">
        <f t="shared" si="90"/>
        <v>12665.833333333334</v>
      </c>
      <c r="O91" s="17">
        <v>15199</v>
      </c>
      <c r="P91" s="63" t="str">
        <f>IFERROR(((O91-#REF!)/#REF!),"")</f>
        <v/>
      </c>
      <c r="Q91" s="19"/>
      <c r="R91" s="19"/>
      <c r="T91" s="63" t="str">
        <f>IFERROR(((S91-#REF!)/#REF!),"")</f>
        <v/>
      </c>
      <c r="U91" s="19"/>
      <c r="V91" s="19" t="s">
        <v>24</v>
      </c>
      <c r="W91" s="17" t="s">
        <v>24</v>
      </c>
      <c r="X91" s="63" t="str">
        <f>IFERROR(((W91-#REF!)/#REF!),"")</f>
        <v/>
      </c>
      <c r="Y91" s="13">
        <f t="shared" si="66"/>
        <v>16169</v>
      </c>
      <c r="Z91" s="13">
        <f t="shared" si="67"/>
        <v>15199</v>
      </c>
    </row>
    <row r="92" spans="1:26" x14ac:dyDescent="0.35">
      <c r="A92" s="6" t="s">
        <v>279</v>
      </c>
      <c r="B92" s="1" t="s">
        <v>292</v>
      </c>
      <c r="C92" s="1" t="s">
        <v>285</v>
      </c>
      <c r="D92" s="2"/>
      <c r="E92" s="20">
        <v>15599</v>
      </c>
      <c r="F92" s="20">
        <f t="shared" si="86"/>
        <v>16379</v>
      </c>
      <c r="G92" s="2">
        <f t="shared" si="87"/>
        <v>680</v>
      </c>
      <c r="H92" s="25">
        <f t="shared" si="88"/>
        <v>4.3314860819160458E-2</v>
      </c>
      <c r="I92" s="16"/>
      <c r="J92" s="19"/>
      <c r="K92" s="17"/>
      <c r="L92" s="59" t="str">
        <f>IFERROR(((K92-#REF!)/#REF!),"")</f>
        <v/>
      </c>
      <c r="M92" s="16" t="s">
        <v>293</v>
      </c>
      <c r="N92" s="19">
        <f t="shared" si="90"/>
        <v>13082.5</v>
      </c>
      <c r="O92" s="17">
        <v>15699</v>
      </c>
      <c r="P92" s="63" t="str">
        <f>IFERROR(((O92-#REF!)/#REF!),"")</f>
        <v/>
      </c>
      <c r="Q92" s="19"/>
      <c r="R92" s="19"/>
      <c r="T92" s="63" t="str">
        <f>IFERROR(((S92-#REF!)/#REF!),"")</f>
        <v/>
      </c>
      <c r="U92" s="19"/>
      <c r="V92" s="19" t="s">
        <v>24</v>
      </c>
      <c r="W92" s="17" t="s">
        <v>24</v>
      </c>
      <c r="X92" s="63" t="str">
        <f>IFERROR(((W92-#REF!)/#REF!),"")</f>
        <v/>
      </c>
      <c r="Y92" s="13">
        <f t="shared" si="66"/>
        <v>16379</v>
      </c>
      <c r="Z92" s="13">
        <f t="shared" si="67"/>
        <v>15699</v>
      </c>
    </row>
    <row r="93" spans="1:26" x14ac:dyDescent="0.35">
      <c r="A93" s="6" t="s">
        <v>279</v>
      </c>
      <c r="B93" s="1" t="s">
        <v>294</v>
      </c>
      <c r="C93" s="1" t="s">
        <v>285</v>
      </c>
      <c r="D93" s="2"/>
      <c r="E93" s="20">
        <v>15599</v>
      </c>
      <c r="F93" s="20">
        <f>ROUNDUP(E93*(1+$F$5),-1)-1</f>
        <v>16379</v>
      </c>
      <c r="G93" s="2" t="str">
        <f t="shared" si="87"/>
        <v>---</v>
      </c>
      <c r="H93" s="25" t="str">
        <f t="shared" si="88"/>
        <v>---</v>
      </c>
      <c r="I93" s="16"/>
      <c r="J93" s="19"/>
      <c r="K93" s="17"/>
      <c r="L93" s="59" t="str">
        <f>IFERROR(((K93-#REF!)/#REF!),"")</f>
        <v/>
      </c>
      <c r="M93" s="16"/>
      <c r="P93" s="63" t="str">
        <f>IFERROR(((O93-#REF!)/#REF!),"")</f>
        <v/>
      </c>
      <c r="Q93" s="19"/>
      <c r="R93" s="19"/>
      <c r="T93" s="63" t="str">
        <f>IFERROR(((S93-#REF!)/#REF!),"")</f>
        <v/>
      </c>
      <c r="U93" s="19"/>
      <c r="V93" s="19" t="s">
        <v>24</v>
      </c>
      <c r="W93" s="17" t="s">
        <v>24</v>
      </c>
      <c r="X93" s="63" t="str">
        <f>IFERROR(((W93-#REF!)/#REF!),"")</f>
        <v/>
      </c>
      <c r="Y93" s="13">
        <f t="shared" si="66"/>
        <v>16379</v>
      </c>
      <c r="Z93" s="13">
        <f t="shared" si="67"/>
        <v>16379</v>
      </c>
    </row>
    <row r="94" spans="1:26" x14ac:dyDescent="0.35">
      <c r="A94" s="26" t="s">
        <v>295</v>
      </c>
      <c r="B94" s="46"/>
      <c r="C94" s="27"/>
      <c r="D94" s="28"/>
      <c r="E94" s="37"/>
      <c r="F94" s="70"/>
      <c r="G94" s="35"/>
      <c r="H94" s="35"/>
      <c r="I94" s="39"/>
      <c r="J94" s="38"/>
      <c r="K94" s="38"/>
      <c r="L94" s="41" t="str">
        <f>IFERROR(((K94-#REF!)/#REF!),"")</f>
        <v/>
      </c>
      <c r="M94" s="39"/>
      <c r="N94" s="47"/>
      <c r="O94" s="38"/>
      <c r="P94" s="70" t="str">
        <f>IFERROR(((O94-#REF!)/#REF!),"")</f>
        <v/>
      </c>
      <c r="Q94" s="38"/>
      <c r="R94" s="38"/>
      <c r="S94" s="38"/>
      <c r="T94" s="70" t="str">
        <f>IFERROR(((S94-#REF!)/#REF!),"")</f>
        <v/>
      </c>
      <c r="U94" s="29"/>
      <c r="V94" s="29"/>
      <c r="W94" s="37"/>
      <c r="X94" s="62" t="str">
        <f>IFERROR(((W94-#REF!)/#REF!),"")</f>
        <v/>
      </c>
      <c r="Y94" s="13">
        <f t="shared" si="66"/>
        <v>0</v>
      </c>
      <c r="Z94" s="13">
        <f t="shared" si="67"/>
        <v>0</v>
      </c>
    </row>
    <row r="95" spans="1:26" x14ac:dyDescent="0.35">
      <c r="A95" s="6" t="s">
        <v>296</v>
      </c>
      <c r="B95" s="1" t="s">
        <v>96</v>
      </c>
      <c r="C95" s="1" t="s">
        <v>297</v>
      </c>
      <c r="D95" s="2">
        <f t="shared" ref="D95:D102" si="93">E95/1.21</f>
        <v>12561.157024793389</v>
      </c>
      <c r="E95" s="20">
        <v>15199</v>
      </c>
      <c r="F95" s="20">
        <f t="shared" ref="F95:F102" si="94">ROUNDUP(E95*(1+$F$5),-1)-1</f>
        <v>15959</v>
      </c>
      <c r="G95" s="2">
        <f t="shared" ref="G95:G102" si="95">IF(F95=Z95,"---",F95-Z95)</f>
        <v>2464</v>
      </c>
      <c r="H95" s="25">
        <f t="shared" ref="H95:H102" si="96">IF(F95=Z95,"---",(F95-Z95)/Z95)</f>
        <v>0.18258614301593182</v>
      </c>
      <c r="I95" s="16" t="s">
        <v>298</v>
      </c>
      <c r="J95" s="19">
        <f t="shared" ref="J95:J97" si="97">K95/1.16</f>
        <v>13409.48275862069</v>
      </c>
      <c r="K95" s="17">
        <v>15555</v>
      </c>
      <c r="L95" s="59" t="str">
        <f>IFERROR(((K95-#REF!)/#REF!),"")</f>
        <v/>
      </c>
      <c r="M95" s="16" t="s">
        <v>299</v>
      </c>
      <c r="N95" s="19">
        <f t="shared" ref="N95:N101" si="98">O95/1.2</f>
        <v>12915.833333333334</v>
      </c>
      <c r="O95" s="17">
        <v>15499</v>
      </c>
      <c r="P95" s="63" t="str">
        <f>IFERROR(((O95-#REF!)/#REF!),"")</f>
        <v/>
      </c>
      <c r="Q95" s="19" t="s">
        <v>300</v>
      </c>
      <c r="R95" s="19">
        <f t="shared" ref="R95" si="99">S95/1.21</f>
        <v>11152.892561983472</v>
      </c>
      <c r="S95" s="17">
        <v>13495</v>
      </c>
      <c r="T95" s="63" t="str">
        <f>IFERROR(((S95-#REF!)/#REF!),"")</f>
        <v/>
      </c>
      <c r="U95" s="19"/>
      <c r="V95" s="19" t="s">
        <v>24</v>
      </c>
      <c r="W95" s="17" t="s">
        <v>24</v>
      </c>
      <c r="X95" s="63" t="str">
        <f>IFERROR(((W95-#REF!)/#REF!),"")</f>
        <v/>
      </c>
      <c r="Y95" s="13">
        <f t="shared" si="66"/>
        <v>15959</v>
      </c>
      <c r="Z95" s="13">
        <f t="shared" si="67"/>
        <v>13495</v>
      </c>
    </row>
    <row r="96" spans="1:26" x14ac:dyDescent="0.35">
      <c r="A96" s="6" t="s">
        <v>296</v>
      </c>
      <c r="B96" s="1" t="s">
        <v>301</v>
      </c>
      <c r="C96" s="1" t="s">
        <v>297</v>
      </c>
      <c r="D96" s="2">
        <f t="shared" si="93"/>
        <v>12561.157024793389</v>
      </c>
      <c r="E96" s="20">
        <v>15199</v>
      </c>
      <c r="F96" s="20">
        <f t="shared" si="94"/>
        <v>15959</v>
      </c>
      <c r="G96" s="2" t="str">
        <f t="shared" si="95"/>
        <v>---</v>
      </c>
      <c r="H96" s="25" t="str">
        <f t="shared" si="96"/>
        <v>---</v>
      </c>
      <c r="I96" s="16"/>
      <c r="J96" s="19" t="s">
        <v>24</v>
      </c>
      <c r="K96" s="17" t="s">
        <v>24</v>
      </c>
      <c r="L96" s="59" t="str">
        <f>IFERROR(((K96-#REF!)/#REF!),"")</f>
        <v/>
      </c>
      <c r="M96" s="16"/>
      <c r="N96" s="19" t="s">
        <v>24</v>
      </c>
      <c r="O96" s="17" t="s">
        <v>24</v>
      </c>
      <c r="P96" s="63" t="str">
        <f>IFERROR(((O96-#REF!)/#REF!),"")</f>
        <v/>
      </c>
      <c r="R96" s="19" t="s">
        <v>24</v>
      </c>
      <c r="S96" s="17" t="s">
        <v>24</v>
      </c>
      <c r="T96" s="63" t="str">
        <f>IFERROR(((S96-#REF!)/#REF!),"")</f>
        <v/>
      </c>
      <c r="U96" s="19"/>
      <c r="V96" s="19" t="s">
        <v>24</v>
      </c>
      <c r="W96" s="17" t="s">
        <v>24</v>
      </c>
      <c r="X96" s="63" t="str">
        <f>IFERROR(((W96-#REF!)/#REF!),"")</f>
        <v/>
      </c>
      <c r="Y96" s="13">
        <f t="shared" si="66"/>
        <v>15959</v>
      </c>
      <c r="Z96" s="13">
        <f t="shared" si="67"/>
        <v>15959</v>
      </c>
    </row>
    <row r="97" spans="1:26" x14ac:dyDescent="0.35">
      <c r="A97" s="6" t="s">
        <v>296</v>
      </c>
      <c r="B97" s="1" t="s">
        <v>128</v>
      </c>
      <c r="C97" s="1" t="s">
        <v>302</v>
      </c>
      <c r="D97" s="2">
        <f t="shared" si="93"/>
        <v>12809.09090909091</v>
      </c>
      <c r="E97" s="20">
        <v>15499</v>
      </c>
      <c r="F97" s="20">
        <f t="shared" si="94"/>
        <v>16279</v>
      </c>
      <c r="G97" s="2">
        <f t="shared" si="95"/>
        <v>984</v>
      </c>
      <c r="H97" s="25">
        <f t="shared" si="96"/>
        <v>6.433474991827394E-2</v>
      </c>
      <c r="I97" s="16" t="s">
        <v>303</v>
      </c>
      <c r="J97" s="19">
        <f t="shared" si="97"/>
        <v>13409.48275862069</v>
      </c>
      <c r="K97" s="17">
        <v>15555</v>
      </c>
      <c r="L97" s="59" t="str">
        <f>IFERROR(((K97-#REF!)/#REF!),"")</f>
        <v/>
      </c>
      <c r="M97" s="16" t="s">
        <v>304</v>
      </c>
      <c r="N97" s="19">
        <f t="shared" si="98"/>
        <v>13165.833333333334</v>
      </c>
      <c r="O97" s="17">
        <v>15799</v>
      </c>
      <c r="P97" s="63" t="str">
        <f>IFERROR(((O97-#REF!)/#REF!),"")</f>
        <v/>
      </c>
      <c r="Q97" s="19" t="s">
        <v>305</v>
      </c>
      <c r="R97" s="19">
        <f t="shared" ref="R97" si="100">S97/1.21</f>
        <v>12640.495867768595</v>
      </c>
      <c r="S97" s="17">
        <v>15295</v>
      </c>
      <c r="T97" s="63" t="str">
        <f>IFERROR(((S97-#REF!)/#REF!),"")</f>
        <v/>
      </c>
      <c r="U97" s="19"/>
      <c r="V97" s="19" t="s">
        <v>24</v>
      </c>
      <c r="W97" s="17" t="s">
        <v>24</v>
      </c>
      <c r="X97" s="63" t="str">
        <f>IFERROR(((W97-#REF!)/#REF!),"")</f>
        <v/>
      </c>
      <c r="Y97" s="13">
        <f t="shared" si="66"/>
        <v>16279</v>
      </c>
      <c r="Z97" s="13">
        <f t="shared" si="67"/>
        <v>15295</v>
      </c>
    </row>
    <row r="98" spans="1:26" x14ac:dyDescent="0.35">
      <c r="A98" s="6" t="s">
        <v>296</v>
      </c>
      <c r="B98" s="1" t="s">
        <v>289</v>
      </c>
      <c r="C98" s="1" t="s">
        <v>302</v>
      </c>
      <c r="D98" s="2">
        <f t="shared" si="93"/>
        <v>12809.09090909091</v>
      </c>
      <c r="E98" s="20">
        <v>15499</v>
      </c>
      <c r="F98" s="20">
        <f t="shared" si="94"/>
        <v>16279</v>
      </c>
      <c r="G98" s="2" t="str">
        <f t="shared" si="95"/>
        <v>---</v>
      </c>
      <c r="H98" s="25" t="str">
        <f t="shared" si="96"/>
        <v>---</v>
      </c>
      <c r="I98" s="16"/>
      <c r="J98" s="19" t="s">
        <v>24</v>
      </c>
      <c r="K98" s="17" t="s">
        <v>24</v>
      </c>
      <c r="L98" s="59" t="str">
        <f>IFERROR(((K98-#REF!)/#REF!),"")</f>
        <v/>
      </c>
      <c r="M98" s="16"/>
      <c r="N98" s="19" t="s">
        <v>24</v>
      </c>
      <c r="O98" s="17" t="s">
        <v>24</v>
      </c>
      <c r="P98" s="63" t="str">
        <f>IFERROR(((O98-#REF!)/#REF!),"")</f>
        <v/>
      </c>
      <c r="R98" s="19" t="s">
        <v>24</v>
      </c>
      <c r="S98" s="17" t="s">
        <v>24</v>
      </c>
      <c r="T98" s="63" t="str">
        <f>IFERROR(((S98-#REF!)/#REF!),"")</f>
        <v/>
      </c>
      <c r="U98" s="19"/>
      <c r="V98" s="19" t="s">
        <v>24</v>
      </c>
      <c r="W98" s="17" t="s">
        <v>24</v>
      </c>
      <c r="X98" s="63" t="str">
        <f>IFERROR(((W98-#REF!)/#REF!),"")</f>
        <v/>
      </c>
      <c r="Y98" s="13">
        <f t="shared" si="66"/>
        <v>16279</v>
      </c>
      <c r="Z98" s="13">
        <f t="shared" si="67"/>
        <v>16279</v>
      </c>
    </row>
    <row r="99" spans="1:26" x14ac:dyDescent="0.35">
      <c r="A99" s="6" t="s">
        <v>296</v>
      </c>
      <c r="B99" s="1" t="s">
        <v>290</v>
      </c>
      <c r="C99" s="1" t="s">
        <v>297</v>
      </c>
      <c r="D99" s="2">
        <f t="shared" si="93"/>
        <v>13387.603305785124</v>
      </c>
      <c r="E99" s="20">
        <v>16199</v>
      </c>
      <c r="F99" s="20">
        <f t="shared" si="94"/>
        <v>17009</v>
      </c>
      <c r="G99" s="2">
        <f t="shared" si="95"/>
        <v>710</v>
      </c>
      <c r="H99" s="25">
        <f t="shared" si="96"/>
        <v>4.3560954659795079E-2</v>
      </c>
      <c r="I99" s="16"/>
      <c r="J99" s="19"/>
      <c r="K99" s="17"/>
      <c r="L99" s="59" t="str">
        <f>IFERROR(((K99-#REF!)/#REF!),"")</f>
        <v/>
      </c>
      <c r="M99" s="16" t="s">
        <v>306</v>
      </c>
      <c r="N99" s="19">
        <f t="shared" si="98"/>
        <v>13582.5</v>
      </c>
      <c r="O99" s="17">
        <v>16299</v>
      </c>
      <c r="P99" s="63" t="str">
        <f>IFERROR(((O99-#REF!)/#REF!),"")</f>
        <v/>
      </c>
      <c r="R99" s="19"/>
      <c r="T99" s="63" t="str">
        <f>IFERROR(((S99-#REF!)/#REF!),"")</f>
        <v/>
      </c>
      <c r="U99" s="19"/>
      <c r="V99" s="19" t="s">
        <v>24</v>
      </c>
      <c r="W99" s="17" t="s">
        <v>24</v>
      </c>
      <c r="X99" s="63" t="str">
        <f>IFERROR(((W99-#REF!)/#REF!),"")</f>
        <v/>
      </c>
      <c r="Y99" s="13">
        <f t="shared" si="66"/>
        <v>17009</v>
      </c>
      <c r="Z99" s="13">
        <f t="shared" si="67"/>
        <v>16299</v>
      </c>
    </row>
    <row r="100" spans="1:26" x14ac:dyDescent="0.35">
      <c r="A100" s="6" t="s">
        <v>296</v>
      </c>
      <c r="B100" s="1" t="s">
        <v>307</v>
      </c>
      <c r="C100" s="1" t="s">
        <v>297</v>
      </c>
      <c r="D100" s="2">
        <f t="shared" si="93"/>
        <v>13387.603305785124</v>
      </c>
      <c r="E100" s="20">
        <v>16199</v>
      </c>
      <c r="F100" s="20">
        <f t="shared" si="94"/>
        <v>17009</v>
      </c>
      <c r="G100" s="2" t="str">
        <f t="shared" si="95"/>
        <v>---</v>
      </c>
      <c r="H100" s="25" t="str">
        <f t="shared" si="96"/>
        <v>---</v>
      </c>
      <c r="I100" s="16"/>
      <c r="J100" s="19"/>
      <c r="K100" s="17"/>
      <c r="L100" s="59" t="str">
        <f>IFERROR(((K100-#REF!)/#REF!),"")</f>
        <v/>
      </c>
      <c r="M100" s="16"/>
      <c r="N100" s="19" t="s">
        <v>24</v>
      </c>
      <c r="O100" s="17" t="s">
        <v>24</v>
      </c>
      <c r="P100" s="63" t="str">
        <f>IFERROR(((O100-#REF!)/#REF!),"")</f>
        <v/>
      </c>
      <c r="R100" s="19"/>
      <c r="T100" s="63" t="str">
        <f>IFERROR(((S100-#REF!)/#REF!),"")</f>
        <v/>
      </c>
      <c r="U100" s="19"/>
      <c r="V100" s="19" t="s">
        <v>24</v>
      </c>
      <c r="W100" s="17" t="s">
        <v>24</v>
      </c>
      <c r="X100" s="63" t="str">
        <f>IFERROR(((W100-#REF!)/#REF!),"")</f>
        <v/>
      </c>
      <c r="Y100" s="13">
        <f t="shared" si="66"/>
        <v>17009</v>
      </c>
      <c r="Z100" s="13">
        <f t="shared" si="67"/>
        <v>17009</v>
      </c>
    </row>
    <row r="101" spans="1:26" x14ac:dyDescent="0.35">
      <c r="A101" s="6" t="s">
        <v>296</v>
      </c>
      <c r="B101" s="1" t="s">
        <v>292</v>
      </c>
      <c r="C101" s="1" t="s">
        <v>302</v>
      </c>
      <c r="D101" s="2">
        <f t="shared" si="93"/>
        <v>13635.537190082645</v>
      </c>
      <c r="E101" s="20">
        <v>16499</v>
      </c>
      <c r="F101" s="20">
        <f t="shared" si="94"/>
        <v>17329</v>
      </c>
      <c r="G101" s="2">
        <f t="shared" si="95"/>
        <v>530</v>
      </c>
      <c r="H101" s="25">
        <f t="shared" si="96"/>
        <v>3.1549496993868685E-2</v>
      </c>
      <c r="I101" s="16"/>
      <c r="J101" s="19"/>
      <c r="K101" s="17"/>
      <c r="L101" s="59" t="str">
        <f>IFERROR(((K101-#REF!)/#REF!),"")</f>
        <v/>
      </c>
      <c r="M101" s="16" t="s">
        <v>308</v>
      </c>
      <c r="N101" s="19">
        <f t="shared" si="98"/>
        <v>13999.166666666668</v>
      </c>
      <c r="O101" s="17">
        <v>16799</v>
      </c>
      <c r="P101" s="63" t="str">
        <f>IFERROR(((O101-#REF!)/#REF!),"")</f>
        <v/>
      </c>
      <c r="R101" s="19"/>
      <c r="T101" s="63" t="str">
        <f>IFERROR(((S101-#REF!)/#REF!),"")</f>
        <v/>
      </c>
      <c r="U101" s="19"/>
      <c r="V101" s="19" t="s">
        <v>24</v>
      </c>
      <c r="W101" s="17" t="s">
        <v>24</v>
      </c>
      <c r="X101" s="63" t="str">
        <f>IFERROR(((W101-#REF!)/#REF!),"")</f>
        <v/>
      </c>
      <c r="Y101" s="13">
        <f t="shared" si="66"/>
        <v>17329</v>
      </c>
      <c r="Z101" s="13">
        <f t="shared" si="67"/>
        <v>16799</v>
      </c>
    </row>
    <row r="102" spans="1:26" x14ac:dyDescent="0.35">
      <c r="A102" s="6" t="s">
        <v>296</v>
      </c>
      <c r="B102" s="1" t="s">
        <v>309</v>
      </c>
      <c r="C102" s="1" t="s">
        <v>302</v>
      </c>
      <c r="D102" s="2">
        <f t="shared" si="93"/>
        <v>13635.537190082645</v>
      </c>
      <c r="E102" s="20">
        <v>16499</v>
      </c>
      <c r="F102" s="20">
        <f t="shared" si="94"/>
        <v>17329</v>
      </c>
      <c r="G102" s="2" t="str">
        <f t="shared" si="95"/>
        <v>---</v>
      </c>
      <c r="H102" s="25" t="str">
        <f t="shared" si="96"/>
        <v>---</v>
      </c>
      <c r="I102" s="16"/>
      <c r="J102" s="19"/>
      <c r="K102" s="17"/>
      <c r="L102" s="59" t="str">
        <f>IFERROR(((K102-#REF!)/#REF!),"")</f>
        <v/>
      </c>
      <c r="M102" s="16"/>
      <c r="N102" s="19" t="s">
        <v>24</v>
      </c>
      <c r="O102" s="17" t="s">
        <v>24</v>
      </c>
      <c r="P102" s="63" t="str">
        <f>IFERROR(((O102-#REF!)/#REF!),"")</f>
        <v/>
      </c>
      <c r="R102" s="19"/>
      <c r="T102" s="63" t="str">
        <f>IFERROR(((S102-#REF!)/#REF!),"")</f>
        <v/>
      </c>
      <c r="U102" s="19"/>
      <c r="V102" s="19" t="s">
        <v>24</v>
      </c>
      <c r="W102" s="17" t="s">
        <v>24</v>
      </c>
      <c r="X102" s="63" t="str">
        <f>IFERROR(((W102-#REF!)/#REF!),"")</f>
        <v/>
      </c>
      <c r="Y102" s="13">
        <f t="shared" si="66"/>
        <v>17329</v>
      </c>
      <c r="Z102" s="13">
        <f t="shared" si="67"/>
        <v>17329</v>
      </c>
    </row>
    <row r="103" spans="1:26" x14ac:dyDescent="0.35">
      <c r="A103" s="26" t="s">
        <v>310</v>
      </c>
      <c r="B103" s="46"/>
      <c r="C103" s="27"/>
      <c r="D103" s="28"/>
      <c r="E103" s="37"/>
      <c r="F103" s="70"/>
      <c r="G103" s="35"/>
      <c r="H103" s="35"/>
      <c r="I103" s="39"/>
      <c r="J103" s="38"/>
      <c r="K103" s="38"/>
      <c r="L103" s="41" t="str">
        <f>IFERROR(((K103-#REF!)/#REF!),"")</f>
        <v/>
      </c>
      <c r="M103" s="39"/>
      <c r="N103" s="47"/>
      <c r="O103" s="38"/>
      <c r="P103" s="70" t="str">
        <f>IFERROR(((O103-#REF!)/#REF!),"")</f>
        <v/>
      </c>
      <c r="Q103" s="38"/>
      <c r="R103" s="38"/>
      <c r="S103" s="38"/>
      <c r="T103" s="70" t="str">
        <f>IFERROR(((S103-#REF!)/#REF!),"")</f>
        <v/>
      </c>
      <c r="U103" s="29"/>
      <c r="V103" s="29"/>
      <c r="W103" s="37"/>
      <c r="X103" s="62" t="str">
        <f>IFERROR(((W103-#REF!)/#REF!),"")</f>
        <v/>
      </c>
      <c r="Y103" s="13">
        <f t="shared" si="66"/>
        <v>0</v>
      </c>
      <c r="Z103" s="13">
        <f t="shared" si="67"/>
        <v>0</v>
      </c>
    </row>
    <row r="104" spans="1:26" x14ac:dyDescent="0.35">
      <c r="A104" s="6" t="s">
        <v>311</v>
      </c>
      <c r="B104" s="1" t="s">
        <v>441</v>
      </c>
      <c r="C104" s="1" t="s">
        <v>312</v>
      </c>
      <c r="D104" s="2">
        <f t="shared" ref="D104:D144" si="101">E104/1.21</f>
        <v>14627.272727272728</v>
      </c>
      <c r="E104" s="20">
        <v>17699</v>
      </c>
      <c r="F104" s="20">
        <f t="shared" ref="F104:F111" si="102">ROUNDUP(E104*(1+$F$5),-1)-1</f>
        <v>18589</v>
      </c>
      <c r="G104" s="2">
        <f t="shared" ref="G104:G111" si="103">IF(F104=Z104,"---",F104-Z104)</f>
        <v>790</v>
      </c>
      <c r="H104" s="25">
        <f t="shared" ref="H104:H111" si="104">IF(F104=Z104,"---",(F104-Z104)/Z104)</f>
        <v>4.4384515984044047E-2</v>
      </c>
      <c r="I104" s="16" t="s">
        <v>442</v>
      </c>
      <c r="J104" s="19">
        <f t="shared" ref="J104:J107" si="105">K104/1.16</f>
        <v>15383.620689655174</v>
      </c>
      <c r="K104" s="17">
        <v>17845</v>
      </c>
      <c r="L104" s="59" t="str">
        <f>IFERROR(((K104-#REF!)/#REF!),"")</f>
        <v/>
      </c>
      <c r="M104" s="16" t="s">
        <v>313</v>
      </c>
      <c r="N104" s="19">
        <f t="shared" ref="N104:N110" si="106">O104/1.2</f>
        <v>14832.5</v>
      </c>
      <c r="O104" s="17">
        <v>17799</v>
      </c>
      <c r="P104" s="63" t="str">
        <f>IFERROR(((O104-#REF!)/#REF!),"")</f>
        <v/>
      </c>
      <c r="Q104" s="19" t="s">
        <v>314</v>
      </c>
      <c r="R104" s="19" t="s">
        <v>24</v>
      </c>
      <c r="S104" s="17" t="s">
        <v>315</v>
      </c>
      <c r="T104" s="63" t="str">
        <f>IFERROR(((S104-#REF!)/#REF!),"")</f>
        <v/>
      </c>
      <c r="U104" s="19" t="s">
        <v>316</v>
      </c>
      <c r="V104" s="19">
        <f t="shared" ref="V104:V107" si="107">W104/1.22</f>
        <v>15854.918032786885</v>
      </c>
      <c r="W104" s="17">
        <v>19343</v>
      </c>
      <c r="X104" s="63" t="str">
        <f>IFERROR(((W104-#REF!)/#REF!),"")</f>
        <v/>
      </c>
      <c r="Y104" s="13">
        <f t="shared" ref="Y104:Y135" si="108">MAX(F104,K104,O104,S104,W104)</f>
        <v>19343</v>
      </c>
      <c r="Z104" s="13">
        <f t="shared" ref="Z104:Z135" si="109">MIN(F104,K104,O104,S104,W104)</f>
        <v>17799</v>
      </c>
    </row>
    <row r="105" spans="1:26" x14ac:dyDescent="0.35">
      <c r="A105" s="6" t="s">
        <v>311</v>
      </c>
      <c r="B105" s="1" t="s">
        <v>443</v>
      </c>
      <c r="C105" s="1" t="s">
        <v>312</v>
      </c>
      <c r="D105" s="2">
        <f t="shared" si="101"/>
        <v>14627.272727272728</v>
      </c>
      <c r="E105" s="20">
        <v>17699</v>
      </c>
      <c r="F105" s="20">
        <f t="shared" si="102"/>
        <v>18589</v>
      </c>
      <c r="G105" s="2" t="str">
        <f t="shared" si="103"/>
        <v>---</v>
      </c>
      <c r="H105" s="25" t="str">
        <f t="shared" si="104"/>
        <v>---</v>
      </c>
      <c r="I105" s="16" t="s">
        <v>444</v>
      </c>
      <c r="J105" s="19">
        <f t="shared" si="105"/>
        <v>16280.172413793105</v>
      </c>
      <c r="K105" s="17">
        <v>18885</v>
      </c>
      <c r="L105" s="59" t="str">
        <f>IFERROR(((K105-#REF!)/#REF!),"")</f>
        <v/>
      </c>
      <c r="M105" s="16"/>
      <c r="N105" s="19" t="s">
        <v>24</v>
      </c>
      <c r="O105" s="17" t="s">
        <v>24</v>
      </c>
      <c r="P105" s="63" t="str">
        <f>IFERROR(((O105-#REF!)/#REF!),"")</f>
        <v/>
      </c>
      <c r="R105" s="19" t="s">
        <v>24</v>
      </c>
      <c r="S105" s="17" t="s">
        <v>24</v>
      </c>
      <c r="T105" s="63" t="str">
        <f>IFERROR(((S105-#REF!)/#REF!),"")</f>
        <v/>
      </c>
      <c r="U105" s="19" t="s">
        <v>317</v>
      </c>
      <c r="V105" s="19" t="s">
        <v>24</v>
      </c>
      <c r="W105" s="17" t="s">
        <v>24</v>
      </c>
      <c r="X105" s="63" t="str">
        <f>IFERROR(((W105-#REF!)/#REF!),"")</f>
        <v/>
      </c>
      <c r="Y105" s="13">
        <f t="shared" si="108"/>
        <v>18885</v>
      </c>
      <c r="Z105" s="13">
        <f t="shared" si="109"/>
        <v>18589</v>
      </c>
    </row>
    <row r="106" spans="1:26" x14ac:dyDescent="0.35">
      <c r="A106" s="6" t="s">
        <v>311</v>
      </c>
      <c r="B106" s="1" t="s">
        <v>445</v>
      </c>
      <c r="C106" s="1" t="s">
        <v>318</v>
      </c>
      <c r="D106" s="2">
        <f t="shared" si="101"/>
        <v>14875.206611570249</v>
      </c>
      <c r="E106" s="20">
        <v>17999</v>
      </c>
      <c r="F106" s="20">
        <f t="shared" si="102"/>
        <v>18899</v>
      </c>
      <c r="G106" s="2">
        <f t="shared" si="103"/>
        <v>1054</v>
      </c>
      <c r="H106" s="25">
        <f t="shared" si="104"/>
        <v>5.9064163631269262E-2</v>
      </c>
      <c r="I106" s="16" t="s">
        <v>446</v>
      </c>
      <c r="J106" s="19">
        <f t="shared" si="105"/>
        <v>15383.620689655174</v>
      </c>
      <c r="K106" s="17">
        <v>17845</v>
      </c>
      <c r="L106" s="59" t="str">
        <f>IFERROR(((K106-#REF!)/#REF!),"")</f>
        <v/>
      </c>
      <c r="M106" s="16" t="s">
        <v>319</v>
      </c>
      <c r="N106" s="19">
        <f t="shared" si="106"/>
        <v>15249.166666666668</v>
      </c>
      <c r="O106" s="17">
        <v>18299</v>
      </c>
      <c r="P106" s="63" t="str">
        <f>IFERROR(((O106-#REF!)/#REF!),"")</f>
        <v/>
      </c>
      <c r="R106" s="19" t="s">
        <v>24</v>
      </c>
      <c r="S106" s="17" t="s">
        <v>24</v>
      </c>
      <c r="T106" s="63" t="str">
        <f>IFERROR(((S106-#REF!)/#REF!),"")</f>
        <v/>
      </c>
      <c r="U106" s="19" t="s">
        <v>320</v>
      </c>
      <c r="V106" s="19">
        <f t="shared" si="107"/>
        <v>15854.918032786885</v>
      </c>
      <c r="W106" s="17">
        <v>19343</v>
      </c>
      <c r="X106" s="63" t="str">
        <f>IFERROR(((W106-#REF!)/#REF!),"")</f>
        <v/>
      </c>
      <c r="Y106" s="13">
        <f t="shared" si="108"/>
        <v>19343</v>
      </c>
      <c r="Z106" s="13">
        <f t="shared" si="109"/>
        <v>17845</v>
      </c>
    </row>
    <row r="107" spans="1:26" x14ac:dyDescent="0.35">
      <c r="A107" s="6" t="s">
        <v>311</v>
      </c>
      <c r="B107" s="1" t="s">
        <v>447</v>
      </c>
      <c r="C107" s="1" t="s">
        <v>318</v>
      </c>
      <c r="D107" s="2">
        <f t="shared" si="101"/>
        <v>14875.206611570249</v>
      </c>
      <c r="E107" s="20">
        <v>17999</v>
      </c>
      <c r="F107" s="20">
        <f t="shared" si="102"/>
        <v>18899</v>
      </c>
      <c r="G107" s="2">
        <f t="shared" si="103"/>
        <v>14</v>
      </c>
      <c r="H107" s="25">
        <f t="shared" si="104"/>
        <v>7.4132909716706377E-4</v>
      </c>
      <c r="I107" s="16" t="s">
        <v>448</v>
      </c>
      <c r="J107" s="19">
        <f t="shared" si="105"/>
        <v>16280.172413793105</v>
      </c>
      <c r="K107" s="17">
        <v>18885</v>
      </c>
      <c r="L107" s="59" t="str">
        <f>IFERROR(((K107-#REF!)/#REF!),"")</f>
        <v/>
      </c>
      <c r="M107" s="16"/>
      <c r="N107" s="19" t="s">
        <v>24</v>
      </c>
      <c r="O107" s="17" t="s">
        <v>24</v>
      </c>
      <c r="P107" s="63" t="str">
        <f>IFERROR(((O107-#REF!)/#REF!),"")</f>
        <v/>
      </c>
      <c r="R107" s="19" t="s">
        <v>24</v>
      </c>
      <c r="S107" s="17" t="s">
        <v>24</v>
      </c>
      <c r="T107" s="63" t="str">
        <f>IFERROR(((S107-#REF!)/#REF!),"")</f>
        <v/>
      </c>
      <c r="U107" s="19" t="s">
        <v>321</v>
      </c>
      <c r="V107" s="19">
        <f t="shared" si="107"/>
        <v>15854.918032786885</v>
      </c>
      <c r="W107" s="17">
        <v>19343</v>
      </c>
      <c r="X107" s="63" t="str">
        <f>IFERROR(((W107-#REF!)/#REF!),"")</f>
        <v/>
      </c>
      <c r="Y107" s="13">
        <f t="shared" si="108"/>
        <v>19343</v>
      </c>
      <c r="Z107" s="13">
        <f t="shared" si="109"/>
        <v>18885</v>
      </c>
    </row>
    <row r="108" spans="1:26" x14ac:dyDescent="0.35">
      <c r="A108" s="6" t="s">
        <v>311</v>
      </c>
      <c r="B108" s="1" t="s">
        <v>290</v>
      </c>
      <c r="C108" s="1" t="s">
        <v>312</v>
      </c>
      <c r="D108" s="2">
        <f t="shared" si="101"/>
        <v>15453.719008264463</v>
      </c>
      <c r="E108" s="20">
        <v>18699</v>
      </c>
      <c r="F108" s="20">
        <f t="shared" si="102"/>
        <v>19639</v>
      </c>
      <c r="G108" s="2">
        <f t="shared" si="103"/>
        <v>1040</v>
      </c>
      <c r="H108" s="25">
        <f t="shared" si="104"/>
        <v>5.5916984784128182E-2</v>
      </c>
      <c r="I108" s="16"/>
      <c r="J108" s="19" t="s">
        <v>24</v>
      </c>
      <c r="K108" s="17" t="s">
        <v>24</v>
      </c>
      <c r="L108" s="59" t="str">
        <f>IFERROR(((K108-#REF!)/#REF!),"")</f>
        <v/>
      </c>
      <c r="M108" s="16" t="s">
        <v>322</v>
      </c>
      <c r="N108" s="19">
        <f t="shared" si="106"/>
        <v>15499.166666666668</v>
      </c>
      <c r="O108" s="17">
        <v>18599</v>
      </c>
      <c r="P108" s="63" t="str">
        <f>IFERROR(((O108-#REF!)/#REF!),"")</f>
        <v/>
      </c>
      <c r="R108" s="19"/>
      <c r="T108" s="63" t="str">
        <f>IFERROR(((S108-#REF!)/#REF!),"")</f>
        <v/>
      </c>
      <c r="U108" s="19"/>
      <c r="V108" s="19" t="s">
        <v>24</v>
      </c>
      <c r="W108" s="17" t="s">
        <v>24</v>
      </c>
      <c r="X108" s="63" t="str">
        <f>IFERROR(((W108-#REF!)/#REF!),"")</f>
        <v/>
      </c>
      <c r="Y108" s="13">
        <f t="shared" si="108"/>
        <v>19639</v>
      </c>
      <c r="Z108" s="13">
        <f t="shared" si="109"/>
        <v>18599</v>
      </c>
    </row>
    <row r="109" spans="1:26" x14ac:dyDescent="0.35">
      <c r="A109" s="6" t="s">
        <v>311</v>
      </c>
      <c r="B109" s="1" t="s">
        <v>307</v>
      </c>
      <c r="C109" s="1" t="s">
        <v>312</v>
      </c>
      <c r="D109" s="2">
        <f t="shared" si="101"/>
        <v>15453.719008264463</v>
      </c>
      <c r="E109" s="20">
        <v>18699</v>
      </c>
      <c r="F109" s="20">
        <f t="shared" si="102"/>
        <v>19639</v>
      </c>
      <c r="G109" s="2" t="str">
        <f t="shared" si="103"/>
        <v>---</v>
      </c>
      <c r="H109" s="25" t="str">
        <f t="shared" si="104"/>
        <v>---</v>
      </c>
      <c r="I109" s="16"/>
      <c r="J109" s="19" t="s">
        <v>24</v>
      </c>
      <c r="K109" s="17" t="s">
        <v>24</v>
      </c>
      <c r="L109" s="59" t="str">
        <f>IFERROR(((K109-#REF!)/#REF!),"")</f>
        <v/>
      </c>
      <c r="M109" s="16"/>
      <c r="N109" s="19" t="s">
        <v>24</v>
      </c>
      <c r="O109" s="17" t="s">
        <v>24</v>
      </c>
      <c r="P109" s="63" t="str">
        <f>IFERROR(((O109-#REF!)/#REF!),"")</f>
        <v/>
      </c>
      <c r="R109" s="19"/>
      <c r="T109" s="63" t="str">
        <f>IFERROR(((S109-#REF!)/#REF!),"")</f>
        <v/>
      </c>
      <c r="U109" s="19"/>
      <c r="V109" s="19" t="s">
        <v>24</v>
      </c>
      <c r="W109" s="17" t="s">
        <v>24</v>
      </c>
      <c r="X109" s="63" t="str">
        <f>IFERROR(((W109-#REF!)/#REF!),"")</f>
        <v/>
      </c>
      <c r="Y109" s="13">
        <f t="shared" si="108"/>
        <v>19639</v>
      </c>
      <c r="Z109" s="13">
        <f t="shared" si="109"/>
        <v>19639</v>
      </c>
    </row>
    <row r="110" spans="1:26" x14ac:dyDescent="0.35">
      <c r="A110" s="6" t="s">
        <v>311</v>
      </c>
      <c r="B110" s="1" t="s">
        <v>292</v>
      </c>
      <c r="C110" s="1" t="s">
        <v>318</v>
      </c>
      <c r="D110" s="2">
        <f t="shared" si="101"/>
        <v>15701.652892561984</v>
      </c>
      <c r="E110" s="20">
        <v>18999</v>
      </c>
      <c r="F110" s="20">
        <f t="shared" si="102"/>
        <v>19949</v>
      </c>
      <c r="G110" s="2">
        <f t="shared" si="103"/>
        <v>850</v>
      </c>
      <c r="H110" s="25">
        <f t="shared" si="104"/>
        <v>4.4504947903031569E-2</v>
      </c>
      <c r="I110" s="16"/>
      <c r="J110" s="19" t="s">
        <v>24</v>
      </c>
      <c r="K110" s="17" t="s">
        <v>24</v>
      </c>
      <c r="L110" s="59" t="str">
        <f>IFERROR(((K110-#REF!)/#REF!),"")</f>
        <v/>
      </c>
      <c r="M110" s="16" t="s">
        <v>323</v>
      </c>
      <c r="N110" s="19">
        <f t="shared" si="106"/>
        <v>15915.833333333334</v>
      </c>
      <c r="O110" s="17">
        <v>19099</v>
      </c>
      <c r="P110" s="63" t="str">
        <f>IFERROR(((O110-#REF!)/#REF!),"")</f>
        <v/>
      </c>
      <c r="R110" s="19"/>
      <c r="T110" s="63" t="str">
        <f>IFERROR(((S110-#REF!)/#REF!),"")</f>
        <v/>
      </c>
      <c r="U110" s="19"/>
      <c r="V110" s="19" t="s">
        <v>24</v>
      </c>
      <c r="W110" s="17" t="s">
        <v>24</v>
      </c>
      <c r="X110" s="63" t="str">
        <f>IFERROR(((W110-#REF!)/#REF!),"")</f>
        <v/>
      </c>
      <c r="Y110" s="13">
        <f t="shared" si="108"/>
        <v>19949</v>
      </c>
      <c r="Z110" s="13">
        <f t="shared" si="109"/>
        <v>19099</v>
      </c>
    </row>
    <row r="111" spans="1:26" x14ac:dyDescent="0.35">
      <c r="A111" s="6" t="s">
        <v>311</v>
      </c>
      <c r="B111" s="1" t="s">
        <v>309</v>
      </c>
      <c r="C111" s="1" t="s">
        <v>318</v>
      </c>
      <c r="D111" s="2">
        <f t="shared" si="101"/>
        <v>15701.652892561984</v>
      </c>
      <c r="E111" s="20">
        <v>18999</v>
      </c>
      <c r="F111" s="20">
        <f t="shared" si="102"/>
        <v>19949</v>
      </c>
      <c r="G111" s="2" t="str">
        <f t="shared" si="103"/>
        <v>---</v>
      </c>
      <c r="H111" s="25" t="str">
        <f t="shared" si="104"/>
        <v>---</v>
      </c>
      <c r="I111" s="16"/>
      <c r="J111" s="19" t="s">
        <v>24</v>
      </c>
      <c r="K111" s="17" t="s">
        <v>24</v>
      </c>
      <c r="L111" s="59" t="str">
        <f>IFERROR(((K111-#REF!)/#REF!),"")</f>
        <v/>
      </c>
      <c r="M111" s="16"/>
      <c r="N111" s="19" t="s">
        <v>24</v>
      </c>
      <c r="O111" s="17" t="s">
        <v>24</v>
      </c>
      <c r="P111" s="63" t="str">
        <f>IFERROR(((O111-#REF!)/#REF!),"")</f>
        <v/>
      </c>
      <c r="R111" s="19"/>
      <c r="T111" s="63" t="str">
        <f>IFERROR(((S111-#REF!)/#REF!),"")</f>
        <v/>
      </c>
      <c r="U111" s="19"/>
      <c r="V111" s="19" t="s">
        <v>24</v>
      </c>
      <c r="W111" s="17" t="s">
        <v>24</v>
      </c>
      <c r="X111" s="63" t="str">
        <f>IFERROR(((W111-#REF!)/#REF!),"")</f>
        <v/>
      </c>
      <c r="Y111" s="13">
        <f t="shared" si="108"/>
        <v>19949</v>
      </c>
      <c r="Z111" s="13">
        <f t="shared" si="109"/>
        <v>19949</v>
      </c>
    </row>
    <row r="112" spans="1:26" x14ac:dyDescent="0.35">
      <c r="A112" s="26" t="s">
        <v>324</v>
      </c>
      <c r="B112" s="46"/>
      <c r="C112" s="27"/>
      <c r="D112" s="28"/>
      <c r="E112" s="37"/>
      <c r="F112" s="70"/>
      <c r="G112" s="35"/>
      <c r="H112" s="35"/>
      <c r="I112" s="39"/>
      <c r="J112" s="38"/>
      <c r="K112" s="38"/>
      <c r="L112" s="41" t="str">
        <f>IFERROR(((K112-#REF!)/#REF!),"")</f>
        <v/>
      </c>
      <c r="M112" s="39"/>
      <c r="N112" s="47"/>
      <c r="O112" s="38"/>
      <c r="P112" s="70" t="str">
        <f>IFERROR(((O112-#REF!)/#REF!),"")</f>
        <v/>
      </c>
      <c r="Q112" s="38"/>
      <c r="R112" s="38"/>
      <c r="S112" s="38"/>
      <c r="T112" s="70" t="str">
        <f>IFERROR(((S112-#REF!)/#REF!),"")</f>
        <v/>
      </c>
      <c r="U112" s="29"/>
      <c r="V112" s="29"/>
      <c r="W112" s="37"/>
      <c r="X112" s="62" t="str">
        <f>IFERROR(((W112-#REF!)/#REF!),"")</f>
        <v/>
      </c>
      <c r="Y112" s="13">
        <f t="shared" si="108"/>
        <v>0</v>
      </c>
      <c r="Z112" s="13">
        <f t="shared" si="109"/>
        <v>0</v>
      </c>
    </row>
    <row r="113" spans="1:26" x14ac:dyDescent="0.35">
      <c r="A113" s="6" t="s">
        <v>325</v>
      </c>
      <c r="B113" s="1" t="s">
        <v>292</v>
      </c>
      <c r="C113" s="1" t="s">
        <v>326</v>
      </c>
      <c r="D113" s="2">
        <f t="shared" si="101"/>
        <v>18718.18181818182</v>
      </c>
      <c r="E113" s="20">
        <v>22649</v>
      </c>
      <c r="F113" s="20">
        <f>ROUNDUP(E113*(1+$F$5),-1)-1</f>
        <v>23789</v>
      </c>
      <c r="G113" s="2">
        <f>IF(F113=Z113,"---",F113-Z113)</f>
        <v>4694</v>
      </c>
      <c r="H113" s="25">
        <f>IF(F113=Z113,"---",(F113-Z113)/Z113)</f>
        <v>0.24582351400890284</v>
      </c>
      <c r="I113" s="16" t="s">
        <v>449</v>
      </c>
      <c r="J113" s="19">
        <f t="shared" ref="J113" si="110">K113/1.16</f>
        <v>16461.206896551725</v>
      </c>
      <c r="K113" s="17">
        <v>19095</v>
      </c>
      <c r="L113" s="59" t="str">
        <f>IFERROR(((K113-#REF!)/#REF!),"")</f>
        <v/>
      </c>
      <c r="M113" s="16" t="s">
        <v>327</v>
      </c>
      <c r="N113" s="19">
        <f>O113/1.2</f>
        <v>17332.5</v>
      </c>
      <c r="O113" s="17">
        <v>20799</v>
      </c>
      <c r="P113" s="63" t="str">
        <f>IFERROR(((O113-#REF!)/#REF!),"")</f>
        <v/>
      </c>
      <c r="R113" s="19" t="s">
        <v>24</v>
      </c>
      <c r="S113" s="17" t="s">
        <v>24</v>
      </c>
      <c r="T113" s="63" t="str">
        <f>IFERROR(((S113-#REF!)/#REF!),"")</f>
        <v/>
      </c>
      <c r="U113" s="19" t="s">
        <v>328</v>
      </c>
      <c r="V113" s="19">
        <f t="shared" ref="V113" si="111">W113/1.22</f>
        <v>19233.60655737705</v>
      </c>
      <c r="W113" s="17">
        <v>23465</v>
      </c>
      <c r="X113" s="63" t="str">
        <f>IFERROR(((W113-#REF!)/#REF!),"")</f>
        <v/>
      </c>
      <c r="Y113" s="13">
        <f t="shared" si="108"/>
        <v>23789</v>
      </c>
      <c r="Z113" s="13">
        <f t="shared" si="109"/>
        <v>19095</v>
      </c>
    </row>
    <row r="114" spans="1:26" x14ac:dyDescent="0.35">
      <c r="A114" s="26" t="s">
        <v>329</v>
      </c>
      <c r="B114" s="46"/>
      <c r="C114" s="27"/>
      <c r="D114" s="28"/>
      <c r="E114" s="37"/>
      <c r="F114" s="70"/>
      <c r="G114" s="35"/>
      <c r="H114" s="35"/>
      <c r="I114" s="39"/>
      <c r="J114" s="38"/>
      <c r="K114" s="38"/>
      <c r="L114" s="41" t="str">
        <f>IFERROR(((K114-#REF!)/#REF!),"")</f>
        <v/>
      </c>
      <c r="M114" s="39"/>
      <c r="N114" s="47"/>
      <c r="O114" s="38"/>
      <c r="P114" s="70" t="str">
        <f>IFERROR(((O114-#REF!)/#REF!),"")</f>
        <v/>
      </c>
      <c r="Q114" s="38"/>
      <c r="R114" s="38"/>
      <c r="S114" s="38"/>
      <c r="T114" s="70" t="str">
        <f>IFERROR(((S114-#REF!)/#REF!),"")</f>
        <v/>
      </c>
      <c r="U114" s="29"/>
      <c r="V114" s="29"/>
      <c r="W114" s="37"/>
      <c r="X114" s="62" t="str">
        <f>IFERROR(((W114-#REF!)/#REF!),"")</f>
        <v/>
      </c>
      <c r="Y114" s="13">
        <f t="shared" si="108"/>
        <v>0</v>
      </c>
      <c r="Z114" s="13">
        <f t="shared" si="109"/>
        <v>0</v>
      </c>
    </row>
    <row r="115" spans="1:26" x14ac:dyDescent="0.35">
      <c r="A115" s="6" t="s">
        <v>330</v>
      </c>
      <c r="B115" s="1" t="s">
        <v>96</v>
      </c>
      <c r="C115" s="1" t="s">
        <v>331</v>
      </c>
      <c r="D115" s="2">
        <f t="shared" si="101"/>
        <v>18123.14049586777</v>
      </c>
      <c r="E115" s="20">
        <v>21929</v>
      </c>
      <c r="F115" s="20">
        <f t="shared" ref="F115:F122" si="112">ROUNDUP(E115*(1+$F$5),-1)-1</f>
        <v>23029</v>
      </c>
      <c r="G115" s="2">
        <f t="shared" ref="G115:G122" si="113">IF(F115=Z115,"---",F115-Z115)</f>
        <v>4154</v>
      </c>
      <c r="H115" s="25">
        <f t="shared" ref="H115:H122" si="114">IF(F115=Z115,"---",(F115-Z115)/Z115)</f>
        <v>0.22007947019867549</v>
      </c>
      <c r="I115" s="57" t="s">
        <v>450</v>
      </c>
      <c r="J115" s="58">
        <f t="shared" ref="J115:J121" si="115">K115/1.16</f>
        <v>16271.551724137933</v>
      </c>
      <c r="K115" s="17">
        <v>18875</v>
      </c>
      <c r="L115" s="59" t="str">
        <f>IFERROR(((K115-#REF!)/#REF!),"")</f>
        <v/>
      </c>
      <c r="M115" s="16" t="s">
        <v>332</v>
      </c>
      <c r="N115" s="19">
        <f t="shared" ref="N115:N116" si="116">O115/1.2</f>
        <v>17749.166666666668</v>
      </c>
      <c r="O115" s="17">
        <v>21299</v>
      </c>
      <c r="P115" s="63" t="str">
        <f>IFERROR(((O115-#REF!)/#REF!),"")</f>
        <v/>
      </c>
      <c r="Q115" s="19" t="s">
        <v>333</v>
      </c>
      <c r="R115" s="19"/>
      <c r="S115" s="17" t="s">
        <v>315</v>
      </c>
      <c r="T115" s="63" t="str">
        <f>IFERROR(((S115-#REF!)/#REF!),"")</f>
        <v/>
      </c>
      <c r="U115" s="19" t="s">
        <v>317</v>
      </c>
      <c r="V115" s="19" t="s">
        <v>24</v>
      </c>
      <c r="W115" s="17" t="s">
        <v>24</v>
      </c>
      <c r="X115" s="63" t="str">
        <f>IFERROR(((W115-#REF!)/#REF!),"")</f>
        <v/>
      </c>
      <c r="Y115" s="13">
        <f t="shared" si="108"/>
        <v>23029</v>
      </c>
      <c r="Z115" s="13">
        <f t="shared" si="109"/>
        <v>18875</v>
      </c>
    </row>
    <row r="116" spans="1:26" x14ac:dyDescent="0.35">
      <c r="A116" s="6" t="s">
        <v>330</v>
      </c>
      <c r="B116" s="1" t="s">
        <v>128</v>
      </c>
      <c r="C116" s="1" t="s">
        <v>334</v>
      </c>
      <c r="D116" s="2">
        <f t="shared" si="101"/>
        <v>18371.07438016529</v>
      </c>
      <c r="E116" s="20">
        <v>22229</v>
      </c>
      <c r="F116" s="20">
        <f t="shared" si="112"/>
        <v>23349</v>
      </c>
      <c r="G116" s="2">
        <f t="shared" si="113"/>
        <v>4474</v>
      </c>
      <c r="H116" s="25">
        <f t="shared" si="114"/>
        <v>0.23703311258278145</v>
      </c>
      <c r="I116" s="57" t="s">
        <v>451</v>
      </c>
      <c r="J116" s="58">
        <f t="shared" si="115"/>
        <v>16271.551724137933</v>
      </c>
      <c r="K116" s="17">
        <v>18875</v>
      </c>
      <c r="L116" s="59" t="str">
        <f>IFERROR(((K116-#REF!)/#REF!),"")</f>
        <v/>
      </c>
      <c r="M116" s="16" t="s">
        <v>335</v>
      </c>
      <c r="N116" s="19">
        <f t="shared" si="116"/>
        <v>18165.833333333336</v>
      </c>
      <c r="O116" s="17">
        <v>21799</v>
      </c>
      <c r="P116" s="63" t="str">
        <f>IFERROR(((O116-#REF!)/#REF!),"")</f>
        <v/>
      </c>
      <c r="Q116" s="19" t="s">
        <v>336</v>
      </c>
      <c r="R116" s="19"/>
      <c r="S116" s="17" t="s">
        <v>315</v>
      </c>
      <c r="T116" s="63" t="str">
        <f>IFERROR(((S116-#REF!)/#REF!),"")</f>
        <v/>
      </c>
      <c r="U116" s="19"/>
      <c r="V116" s="19" t="s">
        <v>24</v>
      </c>
      <c r="W116" s="17" t="s">
        <v>24</v>
      </c>
      <c r="X116" s="63" t="str">
        <f>IFERROR(((W116-#REF!)/#REF!),"")</f>
        <v/>
      </c>
      <c r="Y116" s="13">
        <f t="shared" si="108"/>
        <v>23349</v>
      </c>
      <c r="Z116" s="13">
        <f t="shared" si="109"/>
        <v>18875</v>
      </c>
    </row>
    <row r="117" spans="1:26" x14ac:dyDescent="0.35">
      <c r="A117" s="6" t="s">
        <v>330</v>
      </c>
      <c r="B117" s="1" t="s">
        <v>289</v>
      </c>
      <c r="C117" s="1" t="s">
        <v>337</v>
      </c>
      <c r="D117" s="2">
        <f t="shared" si="101"/>
        <v>18371.07438016529</v>
      </c>
      <c r="E117" s="20">
        <v>22229</v>
      </c>
      <c r="F117" s="20">
        <f t="shared" si="112"/>
        <v>23349</v>
      </c>
      <c r="G117" s="2">
        <f t="shared" si="113"/>
        <v>4474</v>
      </c>
      <c r="H117" s="25">
        <f t="shared" si="114"/>
        <v>0.23703311258278145</v>
      </c>
      <c r="I117" s="57" t="s">
        <v>452</v>
      </c>
      <c r="J117" s="58">
        <f t="shared" si="115"/>
        <v>16271.551724137933</v>
      </c>
      <c r="K117" s="17">
        <v>18875</v>
      </c>
      <c r="L117" s="59" t="str">
        <f>IFERROR(((K117-#REF!)/#REF!),"")</f>
        <v/>
      </c>
      <c r="M117" s="16"/>
      <c r="N117" s="19" t="s">
        <v>24</v>
      </c>
      <c r="O117" s="17" t="s">
        <v>24</v>
      </c>
      <c r="P117" s="63" t="str">
        <f>IFERROR(((O117-#REF!)/#REF!),"")</f>
        <v/>
      </c>
      <c r="R117" s="19" t="s">
        <v>24</v>
      </c>
      <c r="S117" s="17" t="s">
        <v>24</v>
      </c>
      <c r="T117" s="63" t="str">
        <f>IFERROR(((S117-#REF!)/#REF!),"")</f>
        <v/>
      </c>
      <c r="U117" s="19"/>
      <c r="V117" s="19" t="s">
        <v>24</v>
      </c>
      <c r="W117" s="17" t="s">
        <v>24</v>
      </c>
      <c r="X117" s="63" t="str">
        <f>IFERROR(((W117-#REF!)/#REF!),"")</f>
        <v/>
      </c>
      <c r="Y117" s="13">
        <f t="shared" si="108"/>
        <v>23349</v>
      </c>
      <c r="Z117" s="13">
        <f t="shared" si="109"/>
        <v>18875</v>
      </c>
    </row>
    <row r="118" spans="1:26" x14ac:dyDescent="0.35">
      <c r="A118" s="6" t="s">
        <v>330</v>
      </c>
      <c r="B118" s="1" t="s">
        <v>338</v>
      </c>
      <c r="C118" s="1" t="s">
        <v>339</v>
      </c>
      <c r="D118" s="2">
        <f t="shared" si="101"/>
        <v>18123.14049586777</v>
      </c>
      <c r="E118" s="20">
        <v>21929</v>
      </c>
      <c r="F118" s="20">
        <f t="shared" si="112"/>
        <v>23029</v>
      </c>
      <c r="G118" s="2" t="str">
        <f t="shared" si="113"/>
        <v>---</v>
      </c>
      <c r="H118" s="25" t="str">
        <f t="shared" si="114"/>
        <v>---</v>
      </c>
      <c r="I118" s="57"/>
      <c r="J118" s="58" t="s">
        <v>24</v>
      </c>
      <c r="K118" s="17" t="s">
        <v>24</v>
      </c>
      <c r="L118" s="59" t="str">
        <f>IFERROR(((K118-#REF!)/#REF!),"")</f>
        <v/>
      </c>
      <c r="M118" s="16"/>
      <c r="N118" s="19" t="s">
        <v>24</v>
      </c>
      <c r="O118" s="17" t="s">
        <v>24</v>
      </c>
      <c r="P118" s="63" t="str">
        <f>IFERROR(((O118-#REF!)/#REF!),"")</f>
        <v/>
      </c>
      <c r="R118" s="19" t="s">
        <v>24</v>
      </c>
      <c r="S118" s="17" t="s">
        <v>24</v>
      </c>
      <c r="T118" s="63" t="str">
        <f>IFERROR(((S118-#REF!)/#REF!),"")</f>
        <v/>
      </c>
      <c r="U118" s="19"/>
      <c r="V118" s="19" t="s">
        <v>24</v>
      </c>
      <c r="W118" s="17" t="s">
        <v>24</v>
      </c>
      <c r="X118" s="63" t="str">
        <f>IFERROR(((W118-#REF!)/#REF!),"")</f>
        <v/>
      </c>
      <c r="Y118" s="13">
        <f t="shared" si="108"/>
        <v>23029</v>
      </c>
      <c r="Z118" s="13">
        <f t="shared" si="109"/>
        <v>23029</v>
      </c>
    </row>
    <row r="119" spans="1:26" x14ac:dyDescent="0.35">
      <c r="A119" s="6" t="s">
        <v>330</v>
      </c>
      <c r="B119" s="1" t="s">
        <v>340</v>
      </c>
      <c r="C119" s="1" t="s">
        <v>341</v>
      </c>
      <c r="D119" s="2">
        <f t="shared" si="101"/>
        <v>19776.03305785124</v>
      </c>
      <c r="E119" s="20">
        <v>23929</v>
      </c>
      <c r="F119" s="20">
        <f t="shared" si="112"/>
        <v>25129</v>
      </c>
      <c r="G119" s="2">
        <f t="shared" si="113"/>
        <v>5354</v>
      </c>
      <c r="H119" s="25">
        <f t="shared" si="114"/>
        <v>0.27074589127686471</v>
      </c>
      <c r="I119" s="57" t="s">
        <v>453</v>
      </c>
      <c r="J119" s="58">
        <f t="shared" si="115"/>
        <v>17047.413793103449</v>
      </c>
      <c r="K119" s="17">
        <v>19775</v>
      </c>
      <c r="L119" s="59" t="str">
        <f>IFERROR(((K119-#REF!)/#REF!),"")</f>
        <v/>
      </c>
      <c r="M119" s="16" t="s">
        <v>342</v>
      </c>
      <c r="N119" s="19">
        <f t="shared" ref="N119:N120" si="117">O119/1.2</f>
        <v>19415.833333333336</v>
      </c>
      <c r="O119" s="17">
        <v>23299</v>
      </c>
      <c r="P119" s="63" t="str">
        <f>IFERROR(((O119-#REF!)/#REF!),"")</f>
        <v/>
      </c>
      <c r="R119" s="19" t="s">
        <v>24</v>
      </c>
      <c r="S119" s="17" t="s">
        <v>24</v>
      </c>
      <c r="T119" s="63" t="str">
        <f>IFERROR(((S119-#REF!)/#REF!),"")</f>
        <v/>
      </c>
      <c r="U119" s="19" t="s">
        <v>343</v>
      </c>
      <c r="V119" s="19">
        <f t="shared" ref="V119:V121" si="118">W119/1.22</f>
        <v>20351.639344262294</v>
      </c>
      <c r="W119" s="17">
        <v>24829</v>
      </c>
      <c r="X119" s="63" t="str">
        <f>IFERROR(((W119-#REF!)/#REF!),"")</f>
        <v/>
      </c>
      <c r="Y119" s="13">
        <f t="shared" si="108"/>
        <v>25129</v>
      </c>
      <c r="Z119" s="13">
        <f t="shared" si="109"/>
        <v>19775</v>
      </c>
    </row>
    <row r="120" spans="1:26" x14ac:dyDescent="0.35">
      <c r="A120" s="6" t="s">
        <v>330</v>
      </c>
      <c r="B120" s="1" t="s">
        <v>344</v>
      </c>
      <c r="C120" s="1" t="s">
        <v>345</v>
      </c>
      <c r="D120" s="2">
        <f t="shared" si="101"/>
        <v>20023.96694214876</v>
      </c>
      <c r="E120" s="20">
        <v>24229</v>
      </c>
      <c r="F120" s="20">
        <f t="shared" si="112"/>
        <v>25449</v>
      </c>
      <c r="G120" s="2">
        <f t="shared" si="113"/>
        <v>5674</v>
      </c>
      <c r="H120" s="25">
        <f t="shared" si="114"/>
        <v>0.28692793931731986</v>
      </c>
      <c r="I120" s="57" t="s">
        <v>454</v>
      </c>
      <c r="J120" s="58">
        <f t="shared" si="115"/>
        <v>17047.413793103449</v>
      </c>
      <c r="K120" s="17">
        <v>19775</v>
      </c>
      <c r="L120" s="59" t="str">
        <f>IFERROR(((K120-#REF!)/#REF!),"")</f>
        <v/>
      </c>
      <c r="M120" s="16" t="s">
        <v>346</v>
      </c>
      <c r="N120" s="19">
        <f t="shared" si="117"/>
        <v>19832.5</v>
      </c>
      <c r="O120" s="17">
        <v>23799</v>
      </c>
      <c r="P120" s="63" t="str">
        <f>IFERROR(((O120-#REF!)/#REF!),"")</f>
        <v/>
      </c>
      <c r="R120" s="19" t="s">
        <v>24</v>
      </c>
      <c r="S120" s="17" t="s">
        <v>24</v>
      </c>
      <c r="T120" s="63" t="str">
        <f>IFERROR(((S120-#REF!)/#REF!),"")</f>
        <v/>
      </c>
      <c r="U120" s="19" t="s">
        <v>347</v>
      </c>
      <c r="V120" s="19">
        <f t="shared" si="118"/>
        <v>20351.639344262294</v>
      </c>
      <c r="W120" s="17">
        <v>24829</v>
      </c>
      <c r="X120" s="63" t="str">
        <f>IFERROR(((W120-#REF!)/#REF!),"")</f>
        <v/>
      </c>
      <c r="Y120" s="13">
        <f t="shared" si="108"/>
        <v>25449</v>
      </c>
      <c r="Z120" s="13">
        <f t="shared" si="109"/>
        <v>19775</v>
      </c>
    </row>
    <row r="121" spans="1:26" x14ac:dyDescent="0.35">
      <c r="A121" s="6" t="s">
        <v>330</v>
      </c>
      <c r="B121" s="1" t="s">
        <v>348</v>
      </c>
      <c r="C121" s="1" t="s">
        <v>349</v>
      </c>
      <c r="D121" s="2">
        <f t="shared" si="101"/>
        <v>20023.96694214876</v>
      </c>
      <c r="E121" s="20">
        <v>24229</v>
      </c>
      <c r="F121" s="20">
        <f t="shared" si="112"/>
        <v>25449</v>
      </c>
      <c r="G121" s="2">
        <f t="shared" si="113"/>
        <v>5674</v>
      </c>
      <c r="H121" s="25">
        <f t="shared" si="114"/>
        <v>0.28692793931731986</v>
      </c>
      <c r="I121" s="57" t="s">
        <v>455</v>
      </c>
      <c r="J121" s="58">
        <f t="shared" si="115"/>
        <v>17047.413793103449</v>
      </c>
      <c r="K121" s="17">
        <v>19775</v>
      </c>
      <c r="L121" s="59" t="str">
        <f>IFERROR(((K121-#REF!)/#REF!),"")</f>
        <v/>
      </c>
      <c r="M121" s="16"/>
      <c r="O121" s="17" t="s">
        <v>24</v>
      </c>
      <c r="P121" s="63" t="str">
        <f>IFERROR(((O121-#REF!)/#REF!),"")</f>
        <v/>
      </c>
      <c r="R121" s="19" t="s">
        <v>24</v>
      </c>
      <c r="S121" s="17" t="s">
        <v>24</v>
      </c>
      <c r="T121" s="63" t="str">
        <f>IFERROR(((S121-#REF!)/#REF!),"")</f>
        <v/>
      </c>
      <c r="U121" s="19" t="s">
        <v>350</v>
      </c>
      <c r="V121" s="19">
        <f t="shared" si="118"/>
        <v>20351.639344262294</v>
      </c>
      <c r="W121" s="17">
        <v>24829</v>
      </c>
      <c r="X121" s="63" t="str">
        <f>IFERROR(((W121-#REF!)/#REF!),"")</f>
        <v/>
      </c>
      <c r="Y121" s="13">
        <f t="shared" si="108"/>
        <v>25449</v>
      </c>
      <c r="Z121" s="13">
        <f t="shared" si="109"/>
        <v>19775</v>
      </c>
    </row>
    <row r="122" spans="1:26" x14ac:dyDescent="0.35">
      <c r="A122" s="6" t="s">
        <v>330</v>
      </c>
      <c r="B122" s="1" t="s">
        <v>351</v>
      </c>
      <c r="C122" s="1" t="s">
        <v>352</v>
      </c>
      <c r="D122" s="2">
        <f t="shared" si="101"/>
        <v>19776.03305785124</v>
      </c>
      <c r="E122" s="20">
        <v>23929</v>
      </c>
      <c r="F122" s="20">
        <f t="shared" si="112"/>
        <v>25129</v>
      </c>
      <c r="G122" s="2" t="str">
        <f t="shared" si="113"/>
        <v>---</v>
      </c>
      <c r="H122" s="25" t="str">
        <f t="shared" si="114"/>
        <v>---</v>
      </c>
      <c r="I122" s="57"/>
      <c r="J122" s="58" t="s">
        <v>24</v>
      </c>
      <c r="K122" s="17" t="s">
        <v>24</v>
      </c>
      <c r="L122" s="59" t="str">
        <f>IFERROR(((K122-#REF!)/#REF!),"")</f>
        <v/>
      </c>
      <c r="M122" s="16"/>
      <c r="N122" s="19" t="s">
        <v>24</v>
      </c>
      <c r="O122" s="17" t="s">
        <v>24</v>
      </c>
      <c r="P122" s="63" t="str">
        <f>IFERROR(((O122-#REF!)/#REF!),"")</f>
        <v/>
      </c>
      <c r="R122" s="19" t="s">
        <v>24</v>
      </c>
      <c r="S122" s="17" t="s">
        <v>24</v>
      </c>
      <c r="T122" s="63" t="str">
        <f>IFERROR(((S122-#REF!)/#REF!),"")</f>
        <v/>
      </c>
      <c r="U122" s="19"/>
      <c r="V122" s="19" t="s">
        <v>24</v>
      </c>
      <c r="W122" s="17" t="s">
        <v>24</v>
      </c>
      <c r="X122" s="63" t="str">
        <f>IFERROR(((W122-#REF!)/#REF!),"")</f>
        <v/>
      </c>
      <c r="Y122" s="13">
        <f t="shared" si="108"/>
        <v>25129</v>
      </c>
      <c r="Z122" s="13">
        <f t="shared" si="109"/>
        <v>25129</v>
      </c>
    </row>
    <row r="123" spans="1:26" x14ac:dyDescent="0.35">
      <c r="A123" s="26" t="s">
        <v>353</v>
      </c>
      <c r="B123" s="46"/>
      <c r="C123" s="27"/>
      <c r="D123" s="28"/>
      <c r="E123" s="37"/>
      <c r="F123" s="70"/>
      <c r="G123" s="35"/>
      <c r="H123" s="35"/>
      <c r="I123" s="39"/>
      <c r="J123" s="38"/>
      <c r="K123" s="38"/>
      <c r="L123" s="41" t="str">
        <f>IFERROR(((K123-#REF!)/#REF!),"")</f>
        <v/>
      </c>
      <c r="M123" s="39"/>
      <c r="N123" s="47"/>
      <c r="O123" s="38"/>
      <c r="P123" s="70" t="str">
        <f>IFERROR(((O123-#REF!)/#REF!),"")</f>
        <v/>
      </c>
      <c r="Q123" s="38"/>
      <c r="R123" s="38"/>
      <c r="S123" s="38"/>
      <c r="T123" s="70" t="str">
        <f>IFERROR(((S123-#REF!)/#REF!),"")</f>
        <v/>
      </c>
      <c r="U123" s="29"/>
      <c r="V123" s="29"/>
      <c r="W123" s="37"/>
      <c r="X123" s="62" t="str">
        <f>IFERROR(((W123-#REF!)/#REF!),"")</f>
        <v/>
      </c>
      <c r="Y123" s="13">
        <f t="shared" si="108"/>
        <v>0</v>
      </c>
      <c r="Z123" s="13">
        <f t="shared" si="109"/>
        <v>0</v>
      </c>
    </row>
    <row r="124" spans="1:26" x14ac:dyDescent="0.35">
      <c r="A124" s="6" t="s">
        <v>354</v>
      </c>
      <c r="B124" s="1" t="s">
        <v>96</v>
      </c>
      <c r="C124" s="1" t="s">
        <v>355</v>
      </c>
      <c r="D124" s="2">
        <f t="shared" si="101"/>
        <v>18123.14049586777</v>
      </c>
      <c r="E124" s="20">
        <v>21929</v>
      </c>
      <c r="F124" s="20">
        <f t="shared" ref="F124:F133" si="119">ROUNDUP(E124*(1+$F$5),-1)-1</f>
        <v>23029</v>
      </c>
      <c r="G124" s="2" t="str">
        <f t="shared" ref="G124:G133" si="120">IF(F124=Z124,"---",F124-Z124)</f>
        <v>---</v>
      </c>
      <c r="H124" s="25" t="str">
        <f t="shared" ref="H124:H133" si="121">IF(F124=Z124,"---",(F124-Z124)/Z124)</f>
        <v>---</v>
      </c>
      <c r="I124" s="57"/>
      <c r="J124" s="58" t="s">
        <v>24</v>
      </c>
      <c r="K124" s="17" t="s">
        <v>24</v>
      </c>
      <c r="L124" s="59" t="str">
        <f>IFERROR(((K124-#REF!)/#REF!),"")</f>
        <v/>
      </c>
      <c r="M124" s="16"/>
      <c r="N124" s="58" t="s">
        <v>24</v>
      </c>
      <c r="O124" s="17" t="s">
        <v>24</v>
      </c>
      <c r="P124" s="63" t="str">
        <f>IFERROR(((O124-#REF!)/#REF!),"")</f>
        <v/>
      </c>
      <c r="R124" s="19" t="s">
        <v>24</v>
      </c>
      <c r="S124" s="17" t="s">
        <v>24</v>
      </c>
      <c r="T124" s="63" t="str">
        <f>IFERROR(((S124-#REF!)/#REF!),"")</f>
        <v/>
      </c>
      <c r="U124" s="19"/>
      <c r="V124" s="19" t="s">
        <v>24</v>
      </c>
      <c r="W124" s="17" t="s">
        <v>24</v>
      </c>
      <c r="X124" s="63" t="str">
        <f>IFERROR(((W124-#REF!)/#REF!),"")</f>
        <v/>
      </c>
      <c r="Y124" s="13">
        <f t="shared" si="108"/>
        <v>23029</v>
      </c>
      <c r="Z124" s="13">
        <f t="shared" si="109"/>
        <v>23029</v>
      </c>
    </row>
    <row r="125" spans="1:26" x14ac:dyDescent="0.35">
      <c r="A125" s="6" t="s">
        <v>354</v>
      </c>
      <c r="B125" s="1" t="s">
        <v>128</v>
      </c>
      <c r="C125" s="1" t="s">
        <v>356</v>
      </c>
      <c r="D125" s="2">
        <f t="shared" si="101"/>
        <v>19404.132231404958</v>
      </c>
      <c r="E125" s="20">
        <v>23479</v>
      </c>
      <c r="F125" s="20">
        <f t="shared" si="119"/>
        <v>24659</v>
      </c>
      <c r="G125" s="2">
        <f t="shared" si="120"/>
        <v>904</v>
      </c>
      <c r="H125" s="25">
        <f t="shared" si="121"/>
        <v>3.8055146284992632E-2</v>
      </c>
      <c r="I125" s="57" t="s">
        <v>456</v>
      </c>
      <c r="J125" s="58">
        <f t="shared" ref="J125:J127" si="122">K125/1.16</f>
        <v>20478.448275862069</v>
      </c>
      <c r="K125" s="17">
        <v>23755</v>
      </c>
      <c r="L125" s="59" t="str">
        <f>IFERROR(((K125-#REF!)/#REF!),"")</f>
        <v/>
      </c>
      <c r="M125" s="16"/>
      <c r="N125" s="58" t="s">
        <v>24</v>
      </c>
      <c r="O125" s="17" t="s">
        <v>24</v>
      </c>
      <c r="P125" s="63" t="str">
        <f>IFERROR(((O125-#REF!)/#REF!),"")</f>
        <v/>
      </c>
      <c r="Q125" s="19" t="s">
        <v>357</v>
      </c>
      <c r="R125" s="19"/>
      <c r="S125" s="17" t="s">
        <v>315</v>
      </c>
      <c r="T125" s="63" t="str">
        <f>IFERROR(((S125-#REF!)/#REF!),"")</f>
        <v/>
      </c>
      <c r="U125" s="19"/>
      <c r="V125" s="19" t="s">
        <v>24</v>
      </c>
      <c r="W125" s="17" t="s">
        <v>24</v>
      </c>
      <c r="X125" s="63" t="str">
        <f>IFERROR(((W125-#REF!)/#REF!),"")</f>
        <v/>
      </c>
      <c r="Y125" s="13">
        <f t="shared" si="108"/>
        <v>24659</v>
      </c>
      <c r="Z125" s="13">
        <f t="shared" si="109"/>
        <v>23755</v>
      </c>
    </row>
    <row r="126" spans="1:26" x14ac:dyDescent="0.35">
      <c r="A126" s="6" t="s">
        <v>354</v>
      </c>
      <c r="B126" s="1" t="s">
        <v>289</v>
      </c>
      <c r="C126" s="1" t="s">
        <v>358</v>
      </c>
      <c r="D126" s="2">
        <f t="shared" si="101"/>
        <v>19404.132231404958</v>
      </c>
      <c r="E126" s="20">
        <v>23479</v>
      </c>
      <c r="F126" s="20">
        <f t="shared" si="119"/>
        <v>24659</v>
      </c>
      <c r="G126" s="2">
        <f t="shared" si="120"/>
        <v>904</v>
      </c>
      <c r="H126" s="25">
        <f t="shared" si="121"/>
        <v>3.8055146284992632E-2</v>
      </c>
      <c r="I126" s="57" t="s">
        <v>457</v>
      </c>
      <c r="J126" s="58">
        <f t="shared" si="122"/>
        <v>20478.448275862069</v>
      </c>
      <c r="K126" s="17">
        <v>23755</v>
      </c>
      <c r="L126" s="59" t="str">
        <f>IFERROR(((K126-#REF!)/#REF!),"")</f>
        <v/>
      </c>
      <c r="M126" s="16"/>
      <c r="N126" s="58" t="s">
        <v>24</v>
      </c>
      <c r="O126" s="17" t="s">
        <v>24</v>
      </c>
      <c r="P126" s="63" t="str">
        <f>IFERROR(((O126-#REF!)/#REF!),"")</f>
        <v/>
      </c>
      <c r="R126" s="19" t="s">
        <v>24</v>
      </c>
      <c r="S126" s="17" t="s">
        <v>24</v>
      </c>
      <c r="T126" s="63" t="str">
        <f>IFERROR(((S126-#REF!)/#REF!),"")</f>
        <v/>
      </c>
      <c r="U126" s="19"/>
      <c r="V126" s="19" t="s">
        <v>24</v>
      </c>
      <c r="W126" s="17" t="s">
        <v>24</v>
      </c>
      <c r="X126" s="63" t="str">
        <f>IFERROR(((W126-#REF!)/#REF!),"")</f>
        <v/>
      </c>
      <c r="Y126" s="13">
        <f t="shared" si="108"/>
        <v>24659</v>
      </c>
      <c r="Z126" s="13">
        <f t="shared" si="109"/>
        <v>23755</v>
      </c>
    </row>
    <row r="127" spans="1:26" x14ac:dyDescent="0.35">
      <c r="A127" s="6" t="s">
        <v>354</v>
      </c>
      <c r="B127" s="1" t="s">
        <v>338</v>
      </c>
      <c r="C127" s="1" t="s">
        <v>359</v>
      </c>
      <c r="D127" s="2">
        <f t="shared" si="101"/>
        <v>19569.421487603307</v>
      </c>
      <c r="E127" s="20">
        <v>23679</v>
      </c>
      <c r="F127" s="20">
        <f t="shared" si="119"/>
        <v>24869</v>
      </c>
      <c r="G127" s="2">
        <f t="shared" si="120"/>
        <v>1114</v>
      </c>
      <c r="H127" s="25">
        <f t="shared" si="121"/>
        <v>4.689539044411703E-2</v>
      </c>
      <c r="I127" s="57" t="s">
        <v>458</v>
      </c>
      <c r="J127" s="58">
        <f t="shared" si="122"/>
        <v>20478.448275862069</v>
      </c>
      <c r="K127" s="17">
        <v>23755</v>
      </c>
      <c r="L127" s="59" t="str">
        <f>IFERROR(((K127-#REF!)/#REF!),"")</f>
        <v/>
      </c>
      <c r="M127" s="16"/>
      <c r="N127" s="58" t="s">
        <v>24</v>
      </c>
      <c r="O127" s="17" t="s">
        <v>24</v>
      </c>
      <c r="P127" s="63" t="str">
        <f>IFERROR(((O127-#REF!)/#REF!),"")</f>
        <v/>
      </c>
      <c r="R127" s="19" t="s">
        <v>24</v>
      </c>
      <c r="S127" s="17" t="s">
        <v>24</v>
      </c>
      <c r="T127" s="63" t="str">
        <f>IFERROR(((S127-#REF!)/#REF!),"")</f>
        <v/>
      </c>
      <c r="U127" s="19"/>
      <c r="V127" s="19" t="s">
        <v>24</v>
      </c>
      <c r="W127" s="17" t="s">
        <v>24</v>
      </c>
      <c r="X127" s="63" t="str">
        <f>IFERROR(((W127-#REF!)/#REF!),"")</f>
        <v/>
      </c>
      <c r="Y127" s="13">
        <f t="shared" si="108"/>
        <v>24869</v>
      </c>
      <c r="Z127" s="13">
        <f t="shared" si="109"/>
        <v>23755</v>
      </c>
    </row>
    <row r="128" spans="1:26" x14ac:dyDescent="0.35">
      <c r="A128" s="6" t="s">
        <v>354</v>
      </c>
      <c r="B128" s="1" t="s">
        <v>360</v>
      </c>
      <c r="C128" s="1" t="s">
        <v>361</v>
      </c>
      <c r="D128" s="2">
        <f t="shared" si="101"/>
        <v>19569.421487603307</v>
      </c>
      <c r="E128" s="20">
        <v>23679</v>
      </c>
      <c r="F128" s="20">
        <f t="shared" si="119"/>
        <v>24869</v>
      </c>
      <c r="G128" s="2" t="str">
        <f t="shared" si="120"/>
        <v>---</v>
      </c>
      <c r="H128" s="25" t="str">
        <f t="shared" si="121"/>
        <v>---</v>
      </c>
      <c r="I128" s="57"/>
      <c r="J128" s="58" t="s">
        <v>24</v>
      </c>
      <c r="K128" s="17" t="s">
        <v>24</v>
      </c>
      <c r="L128" s="59" t="str">
        <f>IFERROR(((K128-#REF!)/#REF!),"")</f>
        <v/>
      </c>
      <c r="M128" s="16"/>
      <c r="N128" s="58" t="s">
        <v>24</v>
      </c>
      <c r="O128" s="17" t="s">
        <v>24</v>
      </c>
      <c r="P128" s="63" t="str">
        <f>IFERROR(((O128-#REF!)/#REF!),"")</f>
        <v/>
      </c>
      <c r="R128" s="19" t="s">
        <v>24</v>
      </c>
      <c r="S128" s="17" t="s">
        <v>24</v>
      </c>
      <c r="T128" s="63" t="str">
        <f>IFERROR(((S128-#REF!)/#REF!),"")</f>
        <v/>
      </c>
      <c r="U128" s="19"/>
      <c r="V128" s="19" t="s">
        <v>24</v>
      </c>
      <c r="W128" s="17" t="s">
        <v>24</v>
      </c>
      <c r="X128" s="63" t="str">
        <f>IFERROR(((W128-#REF!)/#REF!),"")</f>
        <v/>
      </c>
      <c r="Y128" s="13">
        <f t="shared" si="108"/>
        <v>24869</v>
      </c>
      <c r="Z128" s="13">
        <f t="shared" si="109"/>
        <v>24869</v>
      </c>
    </row>
    <row r="129" spans="1:26" x14ac:dyDescent="0.35">
      <c r="A129" s="6" t="s">
        <v>354</v>
      </c>
      <c r="B129" s="1" t="s">
        <v>340</v>
      </c>
      <c r="C129" s="1" t="s">
        <v>362</v>
      </c>
      <c r="D129" s="2">
        <f t="shared" si="101"/>
        <v>19776.03305785124</v>
      </c>
      <c r="E129" s="20">
        <v>23929</v>
      </c>
      <c r="F129" s="20">
        <f t="shared" si="119"/>
        <v>25129</v>
      </c>
      <c r="G129" s="2" t="str">
        <f t="shared" si="120"/>
        <v>---</v>
      </c>
      <c r="H129" s="25" t="str">
        <f t="shared" si="121"/>
        <v>---</v>
      </c>
      <c r="I129" s="57"/>
      <c r="J129" s="58" t="s">
        <v>24</v>
      </c>
      <c r="K129" s="17" t="s">
        <v>24</v>
      </c>
      <c r="L129" s="59" t="str">
        <f>IFERROR(((K129-#REF!)/#REF!),"")</f>
        <v/>
      </c>
      <c r="M129" s="16"/>
      <c r="N129" s="58" t="s">
        <v>24</v>
      </c>
      <c r="O129" s="17" t="s">
        <v>24</v>
      </c>
      <c r="P129" s="63" t="str">
        <f>IFERROR(((O129-#REF!)/#REF!),"")</f>
        <v/>
      </c>
      <c r="R129" s="19" t="s">
        <v>24</v>
      </c>
      <c r="S129" s="17" t="s">
        <v>24</v>
      </c>
      <c r="T129" s="63" t="str">
        <f>IFERROR(((S129-#REF!)/#REF!),"")</f>
        <v/>
      </c>
      <c r="U129" s="19" t="s">
        <v>363</v>
      </c>
      <c r="V129" s="19">
        <f t="shared" ref="V129:V133" si="123">W129/1.22</f>
        <v>21213.934426229509</v>
      </c>
      <c r="W129" s="17">
        <v>25881</v>
      </c>
      <c r="X129" s="63" t="str">
        <f>IFERROR(((W129-#REF!)/#REF!),"")</f>
        <v/>
      </c>
      <c r="Y129" s="13">
        <f t="shared" si="108"/>
        <v>25881</v>
      </c>
      <c r="Z129" s="13">
        <f t="shared" si="109"/>
        <v>25129</v>
      </c>
    </row>
    <row r="130" spans="1:26" x14ac:dyDescent="0.35">
      <c r="A130" s="6" t="s">
        <v>354</v>
      </c>
      <c r="B130" s="1" t="s">
        <v>344</v>
      </c>
      <c r="C130" s="1" t="s">
        <v>364</v>
      </c>
      <c r="D130" s="2">
        <f t="shared" si="101"/>
        <v>21057.024793388431</v>
      </c>
      <c r="E130" s="20">
        <v>25479</v>
      </c>
      <c r="F130" s="20">
        <f t="shared" si="119"/>
        <v>26759</v>
      </c>
      <c r="G130" s="2">
        <f t="shared" si="120"/>
        <v>878</v>
      </c>
      <c r="H130" s="25">
        <f t="shared" si="121"/>
        <v>3.3924500598894944E-2</v>
      </c>
      <c r="I130" s="57"/>
      <c r="J130" s="58" t="s">
        <v>24</v>
      </c>
      <c r="K130" s="17" t="s">
        <v>24</v>
      </c>
      <c r="L130" s="59" t="str">
        <f>IFERROR(((K130-#REF!)/#REF!),"")</f>
        <v/>
      </c>
      <c r="M130" s="16"/>
      <c r="N130" s="58" t="s">
        <v>24</v>
      </c>
      <c r="O130" s="17" t="s">
        <v>24</v>
      </c>
      <c r="P130" s="63" t="str">
        <f>IFERROR(((O130-#REF!)/#REF!),"")</f>
        <v/>
      </c>
      <c r="R130" s="19" t="s">
        <v>24</v>
      </c>
      <c r="S130" s="17" t="s">
        <v>24</v>
      </c>
      <c r="T130" s="63" t="str">
        <f>IFERROR(((S130-#REF!)/#REF!),"")</f>
        <v/>
      </c>
      <c r="U130" s="19" t="s">
        <v>365</v>
      </c>
      <c r="V130" s="19">
        <f t="shared" si="123"/>
        <v>21213.934426229509</v>
      </c>
      <c r="W130" s="17">
        <v>25881</v>
      </c>
      <c r="X130" s="63" t="str">
        <f>IFERROR(((W130-#REF!)/#REF!),"")</f>
        <v/>
      </c>
      <c r="Y130" s="13">
        <f t="shared" si="108"/>
        <v>26759</v>
      </c>
      <c r="Z130" s="13">
        <f t="shared" si="109"/>
        <v>25881</v>
      </c>
    </row>
    <row r="131" spans="1:26" x14ac:dyDescent="0.35">
      <c r="A131" s="6" t="s">
        <v>354</v>
      </c>
      <c r="B131" s="1" t="s">
        <v>348</v>
      </c>
      <c r="C131" s="1" t="s">
        <v>366</v>
      </c>
      <c r="D131" s="2">
        <f t="shared" si="101"/>
        <v>21057.024793388431</v>
      </c>
      <c r="E131" s="20">
        <v>25479</v>
      </c>
      <c r="F131" s="20">
        <f t="shared" si="119"/>
        <v>26759</v>
      </c>
      <c r="G131" s="2">
        <f t="shared" si="120"/>
        <v>878</v>
      </c>
      <c r="H131" s="25">
        <f t="shared" si="121"/>
        <v>3.3924500598894944E-2</v>
      </c>
      <c r="I131" s="57"/>
      <c r="J131" s="58" t="s">
        <v>24</v>
      </c>
      <c r="K131" s="17" t="s">
        <v>24</v>
      </c>
      <c r="L131" s="59" t="str">
        <f>IFERROR(((K131-#REF!)/#REF!),"")</f>
        <v/>
      </c>
      <c r="M131" s="16"/>
      <c r="N131" s="19" t="s">
        <v>24</v>
      </c>
      <c r="O131" s="17" t="s">
        <v>24</v>
      </c>
      <c r="P131" s="63" t="str">
        <f>IFERROR(((O131-#REF!)/#REF!),"")</f>
        <v/>
      </c>
      <c r="R131" s="19" t="s">
        <v>24</v>
      </c>
      <c r="S131" s="17" t="s">
        <v>24</v>
      </c>
      <c r="T131" s="63" t="str">
        <f>IFERROR(((S131-#REF!)/#REF!),"")</f>
        <v/>
      </c>
      <c r="U131" s="19" t="s">
        <v>367</v>
      </c>
      <c r="V131" s="19">
        <f t="shared" si="123"/>
        <v>21213.934426229509</v>
      </c>
      <c r="W131" s="17">
        <v>25881</v>
      </c>
      <c r="X131" s="63" t="str">
        <f>IFERROR(((W131-#REF!)/#REF!),"")</f>
        <v/>
      </c>
      <c r="Y131" s="13">
        <f t="shared" si="108"/>
        <v>26759</v>
      </c>
      <c r="Z131" s="13">
        <f t="shared" si="109"/>
        <v>25881</v>
      </c>
    </row>
    <row r="132" spans="1:26" x14ac:dyDescent="0.35">
      <c r="A132" s="6" t="s">
        <v>354</v>
      </c>
      <c r="B132" s="1" t="s">
        <v>351</v>
      </c>
      <c r="C132" s="1" t="s">
        <v>368</v>
      </c>
      <c r="D132" s="2">
        <f t="shared" si="101"/>
        <v>21222.314049586777</v>
      </c>
      <c r="E132" s="20">
        <v>25679</v>
      </c>
      <c r="F132" s="20">
        <f t="shared" si="119"/>
        <v>26969</v>
      </c>
      <c r="G132" s="2">
        <f t="shared" si="120"/>
        <v>1088</v>
      </c>
      <c r="H132" s="25">
        <f t="shared" si="121"/>
        <v>4.2038561106603298E-2</v>
      </c>
      <c r="I132" s="57"/>
      <c r="J132" s="58" t="s">
        <v>24</v>
      </c>
      <c r="K132" s="17" t="s">
        <v>24</v>
      </c>
      <c r="L132" s="59" t="str">
        <f>IFERROR(((K132-#REF!)/#REF!),"")</f>
        <v/>
      </c>
      <c r="M132" s="16"/>
      <c r="N132" s="19" t="s">
        <v>24</v>
      </c>
      <c r="O132" s="17" t="s">
        <v>24</v>
      </c>
      <c r="P132" s="63" t="str">
        <f>IFERROR(((O132-#REF!)/#REF!),"")</f>
        <v/>
      </c>
      <c r="R132" s="19" t="s">
        <v>24</v>
      </c>
      <c r="S132" s="17" t="s">
        <v>24</v>
      </c>
      <c r="T132" s="63" t="str">
        <f>IFERROR(((S132-#REF!)/#REF!),"")</f>
        <v/>
      </c>
      <c r="U132" s="19" t="s">
        <v>369</v>
      </c>
      <c r="V132" s="19">
        <f t="shared" si="123"/>
        <v>21213.934426229509</v>
      </c>
      <c r="W132" s="17">
        <v>25881</v>
      </c>
      <c r="X132" s="63" t="str">
        <f>IFERROR(((W132-#REF!)/#REF!),"")</f>
        <v/>
      </c>
      <c r="Y132" s="13">
        <f t="shared" si="108"/>
        <v>26969</v>
      </c>
      <c r="Z132" s="13">
        <f t="shared" si="109"/>
        <v>25881</v>
      </c>
    </row>
    <row r="133" spans="1:26" x14ac:dyDescent="0.35">
      <c r="A133" s="6" t="s">
        <v>354</v>
      </c>
      <c r="B133" s="1" t="s">
        <v>370</v>
      </c>
      <c r="C133" s="1" t="s">
        <v>371</v>
      </c>
      <c r="D133" s="2">
        <f t="shared" si="101"/>
        <v>21222.314049586777</v>
      </c>
      <c r="E133" s="20">
        <v>25679</v>
      </c>
      <c r="F133" s="20">
        <f t="shared" si="119"/>
        <v>26969</v>
      </c>
      <c r="G133" s="2">
        <f t="shared" si="120"/>
        <v>1088</v>
      </c>
      <c r="H133" s="25">
        <f t="shared" si="121"/>
        <v>4.2038561106603298E-2</v>
      </c>
      <c r="I133" s="57"/>
      <c r="J133" s="58" t="s">
        <v>24</v>
      </c>
      <c r="K133" s="17" t="s">
        <v>24</v>
      </c>
      <c r="L133" s="59" t="str">
        <f>IFERROR(((K133-#REF!)/#REF!),"")</f>
        <v/>
      </c>
      <c r="M133" s="16"/>
      <c r="N133" s="19" t="s">
        <v>24</v>
      </c>
      <c r="O133" s="17" t="s">
        <v>24</v>
      </c>
      <c r="P133" s="63" t="str">
        <f>IFERROR(((O133-#REF!)/#REF!),"")</f>
        <v/>
      </c>
      <c r="R133" s="19" t="s">
        <v>24</v>
      </c>
      <c r="S133" s="17" t="s">
        <v>24</v>
      </c>
      <c r="T133" s="63" t="str">
        <f>IFERROR(((S133-#REF!)/#REF!),"")</f>
        <v/>
      </c>
      <c r="U133" s="19" t="s">
        <v>372</v>
      </c>
      <c r="V133" s="19">
        <f t="shared" si="123"/>
        <v>21213.934426229509</v>
      </c>
      <c r="W133" s="17">
        <v>25881</v>
      </c>
      <c r="X133" s="63" t="str">
        <f>IFERROR(((W133-#REF!)/#REF!),"")</f>
        <v/>
      </c>
      <c r="Y133" s="13">
        <f t="shared" si="108"/>
        <v>26969</v>
      </c>
      <c r="Z133" s="13">
        <f t="shared" si="109"/>
        <v>25881</v>
      </c>
    </row>
    <row r="134" spans="1:26" x14ac:dyDescent="0.35">
      <c r="A134" s="26" t="s">
        <v>373</v>
      </c>
      <c r="B134" s="46"/>
      <c r="C134" s="27"/>
      <c r="D134" s="28"/>
      <c r="E134" s="37"/>
      <c r="F134" s="70"/>
      <c r="G134" s="35"/>
      <c r="H134" s="35"/>
      <c r="I134" s="39"/>
      <c r="J134" s="38"/>
      <c r="K134" s="38"/>
      <c r="L134" s="41" t="str">
        <f>IFERROR(((K134-#REF!)/#REF!),"")</f>
        <v/>
      </c>
      <c r="M134" s="39"/>
      <c r="N134" s="47"/>
      <c r="O134" s="38"/>
      <c r="P134" s="70" t="str">
        <f>IFERROR(((O134-#REF!)/#REF!),"")</f>
        <v/>
      </c>
      <c r="Q134" s="38"/>
      <c r="R134" s="38"/>
      <c r="S134" s="38"/>
      <c r="T134" s="70" t="str">
        <f>IFERROR(((S134-#REF!)/#REF!),"")</f>
        <v/>
      </c>
      <c r="U134" s="29"/>
      <c r="V134" s="29"/>
      <c r="W134" s="37"/>
      <c r="X134" s="62" t="str">
        <f>IFERROR(((W134-#REF!)/#REF!),"")</f>
        <v/>
      </c>
      <c r="Y134" s="13">
        <f t="shared" si="108"/>
        <v>0</v>
      </c>
      <c r="Z134" s="13">
        <f t="shared" si="109"/>
        <v>0</v>
      </c>
    </row>
    <row r="135" spans="1:26" x14ac:dyDescent="0.35">
      <c r="A135" s="6" t="s">
        <v>374</v>
      </c>
      <c r="B135" s="1" t="s">
        <v>96</v>
      </c>
      <c r="C135" s="1" t="s">
        <v>375</v>
      </c>
      <c r="D135" s="2">
        <f t="shared" si="101"/>
        <v>19974.380165289258</v>
      </c>
      <c r="E135" s="20">
        <v>24169</v>
      </c>
      <c r="F135" s="20">
        <f t="shared" ref="F135:F144" si="124">ROUNDUP(E135*(1+$F$5),-1)-1</f>
        <v>25379</v>
      </c>
      <c r="G135" s="2" t="str">
        <f t="shared" ref="G135:G144" si="125">IF(F135=Z135,"---",F135-Z135)</f>
        <v>---</v>
      </c>
      <c r="H135" s="25" t="str">
        <f t="shared" ref="H135:H144" si="126">IF(F135=Z135,"---",(F135-Z135)/Z135)</f>
        <v>---</v>
      </c>
      <c r="I135" s="57"/>
      <c r="J135" s="58" t="s">
        <v>24</v>
      </c>
      <c r="K135" s="17" t="s">
        <v>24</v>
      </c>
      <c r="L135" s="59" t="str">
        <f>IFERROR(((K135-#REF!)/#REF!),"")</f>
        <v/>
      </c>
      <c r="M135" s="16"/>
      <c r="N135" s="19" t="s">
        <v>24</v>
      </c>
      <c r="O135" s="17" t="s">
        <v>24</v>
      </c>
      <c r="P135" s="63" t="str">
        <f>IFERROR(((O135-#REF!)/#REF!),"")</f>
        <v/>
      </c>
      <c r="R135" s="19" t="s">
        <v>24</v>
      </c>
      <c r="S135" s="17" t="s">
        <v>24</v>
      </c>
      <c r="T135" s="63" t="str">
        <f>IFERROR(((S135-#REF!)/#REF!),"")</f>
        <v/>
      </c>
      <c r="U135" s="19"/>
      <c r="V135" s="19" t="s">
        <v>24</v>
      </c>
      <c r="W135" s="17" t="s">
        <v>24</v>
      </c>
      <c r="X135" s="63" t="str">
        <f>IFERROR(((W135-#REF!)/#REF!),"")</f>
        <v/>
      </c>
      <c r="Y135" s="13">
        <f t="shared" si="108"/>
        <v>25379</v>
      </c>
      <c r="Z135" s="13">
        <f t="shared" si="109"/>
        <v>25379</v>
      </c>
    </row>
    <row r="136" spans="1:26" x14ac:dyDescent="0.35">
      <c r="A136" s="6" t="s">
        <v>374</v>
      </c>
      <c r="B136" s="1" t="s">
        <v>128</v>
      </c>
      <c r="C136" s="1" t="s">
        <v>376</v>
      </c>
      <c r="D136" s="2">
        <f t="shared" si="101"/>
        <v>20230.578512396696</v>
      </c>
      <c r="E136" s="20">
        <v>24479</v>
      </c>
      <c r="F136" s="20">
        <f t="shared" si="124"/>
        <v>25709</v>
      </c>
      <c r="G136" s="2">
        <f t="shared" si="125"/>
        <v>34</v>
      </c>
      <c r="H136" s="25">
        <f t="shared" si="126"/>
        <v>1.3242453748782863E-3</v>
      </c>
      <c r="I136" s="57" t="s">
        <v>459</v>
      </c>
      <c r="J136" s="58">
        <f t="shared" ref="J136:J139" si="127">K136/1.16</f>
        <v>22133.620689655174</v>
      </c>
      <c r="K136" s="17">
        <v>25675</v>
      </c>
      <c r="L136" s="59" t="str">
        <f>IFERROR(((K136-#REF!)/#REF!),"")</f>
        <v/>
      </c>
      <c r="M136" s="16"/>
      <c r="N136" s="19" t="s">
        <v>24</v>
      </c>
      <c r="O136" s="17" t="s">
        <v>24</v>
      </c>
      <c r="P136" s="63" t="str">
        <f>IFERROR(((O136-#REF!)/#REF!),"")</f>
        <v/>
      </c>
      <c r="Q136" s="19" t="s">
        <v>377</v>
      </c>
      <c r="R136" s="19"/>
      <c r="S136" s="17" t="s">
        <v>315</v>
      </c>
      <c r="T136" s="63" t="str">
        <f>IFERROR(((S136-#REF!)/#REF!),"")</f>
        <v/>
      </c>
      <c r="U136" s="19"/>
      <c r="V136" s="19" t="s">
        <v>24</v>
      </c>
      <c r="W136" s="17" t="s">
        <v>24</v>
      </c>
      <c r="X136" s="63" t="str">
        <f>IFERROR(((W136-#REF!)/#REF!),"")</f>
        <v/>
      </c>
      <c r="Y136" s="13">
        <f t="shared" ref="Y136:Y144" si="128">MAX(F136,K136,O136,S136,W136)</f>
        <v>25709</v>
      </c>
      <c r="Z136" s="13">
        <f t="shared" ref="Z136:Z144" si="129">MIN(F136,K136,O136,S136,W136)</f>
        <v>25675</v>
      </c>
    </row>
    <row r="137" spans="1:26" x14ac:dyDescent="0.35">
      <c r="A137" s="6" t="s">
        <v>374</v>
      </c>
      <c r="B137" s="1" t="s">
        <v>289</v>
      </c>
      <c r="C137" s="1" t="s">
        <v>378</v>
      </c>
      <c r="D137" s="2">
        <f t="shared" si="101"/>
        <v>20230.578512396696</v>
      </c>
      <c r="E137" s="20">
        <v>24479</v>
      </c>
      <c r="F137" s="20">
        <f t="shared" si="124"/>
        <v>25709</v>
      </c>
      <c r="G137" s="2">
        <f t="shared" si="125"/>
        <v>34</v>
      </c>
      <c r="H137" s="25">
        <f t="shared" si="126"/>
        <v>1.3242453748782863E-3</v>
      </c>
      <c r="I137" s="57" t="s">
        <v>460</v>
      </c>
      <c r="J137" s="58">
        <f t="shared" si="127"/>
        <v>22133.620689655174</v>
      </c>
      <c r="K137" s="17">
        <v>25675</v>
      </c>
      <c r="L137" s="59" t="str">
        <f>IFERROR(((K137-#REF!)/#REF!),"")</f>
        <v/>
      </c>
      <c r="M137" s="16"/>
      <c r="N137" s="19" t="s">
        <v>24</v>
      </c>
      <c r="O137" s="17" t="s">
        <v>24</v>
      </c>
      <c r="P137" s="63" t="str">
        <f>IFERROR(((O137-#REF!)/#REF!),"")</f>
        <v/>
      </c>
      <c r="R137" s="19" t="s">
        <v>24</v>
      </c>
      <c r="S137" s="17" t="s">
        <v>24</v>
      </c>
      <c r="T137" s="63" t="str">
        <f>IFERROR(((S137-#REF!)/#REF!),"")</f>
        <v/>
      </c>
      <c r="U137" s="19"/>
      <c r="V137" s="19" t="s">
        <v>24</v>
      </c>
      <c r="W137" s="17" t="s">
        <v>24</v>
      </c>
      <c r="X137" s="63" t="str">
        <f>IFERROR(((W137-#REF!)/#REF!),"")</f>
        <v/>
      </c>
      <c r="Y137" s="13">
        <f t="shared" si="128"/>
        <v>25709</v>
      </c>
      <c r="Z137" s="13">
        <f t="shared" si="129"/>
        <v>25675</v>
      </c>
    </row>
    <row r="138" spans="1:26" x14ac:dyDescent="0.35">
      <c r="A138" s="6" t="s">
        <v>374</v>
      </c>
      <c r="B138" s="1" t="s">
        <v>338</v>
      </c>
      <c r="C138" s="1" t="s">
        <v>379</v>
      </c>
      <c r="D138" s="2">
        <f t="shared" si="101"/>
        <v>20395.867768595042</v>
      </c>
      <c r="E138" s="20">
        <v>24679</v>
      </c>
      <c r="F138" s="20">
        <f t="shared" si="124"/>
        <v>25919</v>
      </c>
      <c r="G138" s="2">
        <f t="shared" si="125"/>
        <v>244</v>
      </c>
      <c r="H138" s="25">
        <f t="shared" si="126"/>
        <v>9.5034079844206424E-3</v>
      </c>
      <c r="I138" s="57" t="s">
        <v>461</v>
      </c>
      <c r="J138" s="58">
        <f t="shared" si="127"/>
        <v>22133.620689655174</v>
      </c>
      <c r="K138" s="17">
        <v>25675</v>
      </c>
      <c r="L138" s="59" t="str">
        <f>IFERROR(((K138-#REF!)/#REF!),"")</f>
        <v/>
      </c>
      <c r="M138" s="16"/>
      <c r="N138" s="19" t="s">
        <v>24</v>
      </c>
      <c r="O138" s="17" t="s">
        <v>24</v>
      </c>
      <c r="P138" s="63" t="str">
        <f>IFERROR(((O138-#REF!)/#REF!),"")</f>
        <v/>
      </c>
      <c r="R138" s="19" t="s">
        <v>24</v>
      </c>
      <c r="S138" s="17" t="s">
        <v>24</v>
      </c>
      <c r="T138" s="63" t="str">
        <f>IFERROR(((S138-#REF!)/#REF!),"")</f>
        <v/>
      </c>
      <c r="U138" s="19"/>
      <c r="V138" s="19" t="s">
        <v>24</v>
      </c>
      <c r="W138" s="17" t="s">
        <v>24</v>
      </c>
      <c r="X138" s="63" t="str">
        <f>IFERROR(((W138-#REF!)/#REF!),"")</f>
        <v/>
      </c>
      <c r="Y138" s="13">
        <f t="shared" si="128"/>
        <v>25919</v>
      </c>
      <c r="Z138" s="13">
        <f t="shared" si="129"/>
        <v>25675</v>
      </c>
    </row>
    <row r="139" spans="1:26" x14ac:dyDescent="0.35">
      <c r="A139" s="6" t="s">
        <v>374</v>
      </c>
      <c r="B139" s="1" t="s">
        <v>360</v>
      </c>
      <c r="C139" s="1" t="s">
        <v>380</v>
      </c>
      <c r="D139" s="2">
        <f t="shared" si="101"/>
        <v>20395.867768595042</v>
      </c>
      <c r="E139" s="20">
        <v>24679</v>
      </c>
      <c r="F139" s="20">
        <f t="shared" si="124"/>
        <v>25919</v>
      </c>
      <c r="G139" s="2">
        <f t="shared" si="125"/>
        <v>244</v>
      </c>
      <c r="H139" s="25">
        <f t="shared" si="126"/>
        <v>9.5034079844206424E-3</v>
      </c>
      <c r="I139" s="57" t="s">
        <v>462</v>
      </c>
      <c r="J139" s="58">
        <f t="shared" si="127"/>
        <v>22133.620689655174</v>
      </c>
      <c r="K139" s="17">
        <v>25675</v>
      </c>
      <c r="L139" s="59" t="str">
        <f>IFERROR(((K139-#REF!)/#REF!),"")</f>
        <v/>
      </c>
      <c r="M139" s="16"/>
      <c r="N139" s="19" t="s">
        <v>24</v>
      </c>
      <c r="O139" s="17" t="s">
        <v>24</v>
      </c>
      <c r="P139" s="63" t="str">
        <f>IFERROR(((O139-#REF!)/#REF!),"")</f>
        <v/>
      </c>
      <c r="R139" s="19" t="s">
        <v>24</v>
      </c>
      <c r="S139" s="17" t="s">
        <v>24</v>
      </c>
      <c r="T139" s="63" t="str">
        <f>IFERROR(((S139-#REF!)/#REF!),"")</f>
        <v/>
      </c>
      <c r="U139" s="19"/>
      <c r="V139" s="19" t="s">
        <v>24</v>
      </c>
      <c r="W139" s="17" t="s">
        <v>24</v>
      </c>
      <c r="X139" s="63" t="str">
        <f>IFERROR(((W139-#REF!)/#REF!),"")</f>
        <v/>
      </c>
      <c r="Y139" s="13">
        <f t="shared" si="128"/>
        <v>25919</v>
      </c>
      <c r="Z139" s="13">
        <f t="shared" si="129"/>
        <v>25675</v>
      </c>
    </row>
    <row r="140" spans="1:26" x14ac:dyDescent="0.35">
      <c r="A140" s="6" t="s">
        <v>374</v>
      </c>
      <c r="B140" s="1" t="s">
        <v>340</v>
      </c>
      <c r="C140" s="1" t="s">
        <v>381</v>
      </c>
      <c r="D140" s="2">
        <f t="shared" si="101"/>
        <v>21627.272727272728</v>
      </c>
      <c r="E140" s="20">
        <v>26169</v>
      </c>
      <c r="F140" s="20">
        <f t="shared" si="124"/>
        <v>27479</v>
      </c>
      <c r="G140" s="2" t="str">
        <f t="shared" si="125"/>
        <v>---</v>
      </c>
      <c r="H140" s="25" t="str">
        <f t="shared" si="126"/>
        <v>---</v>
      </c>
      <c r="I140" s="57"/>
      <c r="J140" s="58" t="s">
        <v>24</v>
      </c>
      <c r="K140" s="17" t="s">
        <v>24</v>
      </c>
      <c r="L140" s="59" t="str">
        <f>IFERROR(((K140-#REF!)/#REF!),"")</f>
        <v/>
      </c>
      <c r="M140" s="16"/>
      <c r="N140" s="19" t="s">
        <v>24</v>
      </c>
      <c r="O140" s="17" t="s">
        <v>24</v>
      </c>
      <c r="P140" s="63" t="str">
        <f>IFERROR(((O140-#REF!)/#REF!),"")</f>
        <v/>
      </c>
      <c r="R140" s="19" t="s">
        <v>24</v>
      </c>
      <c r="S140" s="17" t="s">
        <v>24</v>
      </c>
      <c r="T140" s="63" t="str">
        <f>IFERROR(((S140-#REF!)/#REF!),"")</f>
        <v/>
      </c>
      <c r="U140" s="19" t="s">
        <v>382</v>
      </c>
      <c r="V140" s="19">
        <f t="shared" ref="V140:V144" si="130">W140/1.22</f>
        <v>24972.131147540986</v>
      </c>
      <c r="W140" s="17">
        <v>30466</v>
      </c>
      <c r="X140" s="63" t="str">
        <f>IFERROR(((W140-#REF!)/#REF!),"")</f>
        <v/>
      </c>
      <c r="Y140" s="13">
        <f t="shared" si="128"/>
        <v>30466</v>
      </c>
      <c r="Z140" s="13">
        <f t="shared" si="129"/>
        <v>27479</v>
      </c>
    </row>
    <row r="141" spans="1:26" x14ac:dyDescent="0.35">
      <c r="A141" s="6" t="s">
        <v>374</v>
      </c>
      <c r="B141" s="1" t="s">
        <v>344</v>
      </c>
      <c r="C141" s="1" t="s">
        <v>383</v>
      </c>
      <c r="D141" s="2">
        <f t="shared" si="101"/>
        <v>21883.471074380166</v>
      </c>
      <c r="E141" s="20">
        <v>26479</v>
      </c>
      <c r="F141" s="20">
        <f t="shared" si="124"/>
        <v>27809</v>
      </c>
      <c r="G141" s="2">
        <f t="shared" si="125"/>
        <v>2310</v>
      </c>
      <c r="H141" s="25">
        <f t="shared" si="126"/>
        <v>9.0591787913251495E-2</v>
      </c>
      <c r="I141" s="71" t="s">
        <v>463</v>
      </c>
      <c r="J141" s="58" t="s">
        <v>24</v>
      </c>
      <c r="K141" s="17" t="s">
        <v>24</v>
      </c>
      <c r="L141" s="59" t="str">
        <f>IFERROR(((K141-#REF!)/#REF!),"")</f>
        <v/>
      </c>
      <c r="M141" s="16" t="s">
        <v>384</v>
      </c>
      <c r="N141" s="19">
        <f t="shared" ref="N141:N143" si="131">O141/1.2</f>
        <v>21249.166666666668</v>
      </c>
      <c r="O141" s="17">
        <v>25499</v>
      </c>
      <c r="P141" s="63" t="str">
        <f>IFERROR(((O141-#REF!)/#REF!),"")</f>
        <v/>
      </c>
      <c r="R141" s="19" t="s">
        <v>24</v>
      </c>
      <c r="S141" s="17" t="s">
        <v>24</v>
      </c>
      <c r="T141" s="63" t="str">
        <f>IFERROR(((S141-#REF!)/#REF!),"")</f>
        <v/>
      </c>
      <c r="U141" s="19" t="s">
        <v>385</v>
      </c>
      <c r="V141" s="19">
        <f t="shared" si="130"/>
        <v>24972.131147540986</v>
      </c>
      <c r="W141" s="17">
        <v>30466</v>
      </c>
      <c r="X141" s="63" t="str">
        <f>IFERROR(((W141-#REF!)/#REF!),"")</f>
        <v/>
      </c>
      <c r="Y141" s="13">
        <f t="shared" si="128"/>
        <v>30466</v>
      </c>
      <c r="Z141" s="13">
        <f t="shared" si="129"/>
        <v>25499</v>
      </c>
    </row>
    <row r="142" spans="1:26" x14ac:dyDescent="0.35">
      <c r="A142" s="6" t="s">
        <v>374</v>
      </c>
      <c r="B142" s="1" t="s">
        <v>348</v>
      </c>
      <c r="C142" s="1" t="s">
        <v>386</v>
      </c>
      <c r="D142" s="2">
        <f t="shared" si="101"/>
        <v>21883.471074380166</v>
      </c>
      <c r="E142" s="20">
        <v>26479</v>
      </c>
      <c r="F142" s="20">
        <f t="shared" si="124"/>
        <v>27809</v>
      </c>
      <c r="G142" s="2" t="str">
        <f t="shared" si="125"/>
        <v>---</v>
      </c>
      <c r="H142" s="25" t="str">
        <f t="shared" si="126"/>
        <v>---</v>
      </c>
      <c r="I142" s="57"/>
      <c r="J142" s="58" t="s">
        <v>24</v>
      </c>
      <c r="K142" s="17" t="s">
        <v>24</v>
      </c>
      <c r="L142" s="59" t="str">
        <f>IFERROR(((K142-#REF!)/#REF!),"")</f>
        <v/>
      </c>
      <c r="M142" s="16"/>
      <c r="N142" s="19" t="s">
        <v>24</v>
      </c>
      <c r="O142" s="17" t="s">
        <v>24</v>
      </c>
      <c r="P142" s="63" t="str">
        <f>IFERROR(((O142-#REF!)/#REF!),"")</f>
        <v/>
      </c>
      <c r="R142" s="19" t="s">
        <v>24</v>
      </c>
      <c r="S142" s="17" t="s">
        <v>24</v>
      </c>
      <c r="T142" s="63" t="str">
        <f>IFERROR(((S142-#REF!)/#REF!),"")</f>
        <v/>
      </c>
      <c r="U142" s="19" t="s">
        <v>387</v>
      </c>
      <c r="V142" s="19">
        <f t="shared" si="130"/>
        <v>24972.131147540986</v>
      </c>
      <c r="W142" s="17">
        <v>30466</v>
      </c>
      <c r="X142" s="63" t="str">
        <f>IFERROR(((W142-#REF!)/#REF!),"")</f>
        <v/>
      </c>
      <c r="Y142" s="13">
        <f t="shared" si="128"/>
        <v>30466</v>
      </c>
      <c r="Z142" s="13">
        <f t="shared" si="129"/>
        <v>27809</v>
      </c>
    </row>
    <row r="143" spans="1:26" x14ac:dyDescent="0.35">
      <c r="A143" s="6" t="s">
        <v>374</v>
      </c>
      <c r="B143" s="1" t="s">
        <v>351</v>
      </c>
      <c r="C143" s="1" t="s">
        <v>388</v>
      </c>
      <c r="D143" s="2">
        <f t="shared" si="101"/>
        <v>22048.760330578512</v>
      </c>
      <c r="E143" s="20">
        <v>26679</v>
      </c>
      <c r="F143" s="20">
        <f t="shared" si="124"/>
        <v>28019</v>
      </c>
      <c r="G143" s="2">
        <f t="shared" si="125"/>
        <v>2020</v>
      </c>
      <c r="H143" s="25">
        <f t="shared" si="126"/>
        <v>7.7695295972922032E-2</v>
      </c>
      <c r="I143" s="57"/>
      <c r="J143" s="58" t="s">
        <v>24</v>
      </c>
      <c r="K143" s="17" t="s">
        <v>24</v>
      </c>
      <c r="L143" s="59" t="str">
        <f>IFERROR(((K143-#REF!)/#REF!),"")</f>
        <v/>
      </c>
      <c r="M143" s="16" t="s">
        <v>389</v>
      </c>
      <c r="N143" s="19">
        <f t="shared" si="131"/>
        <v>21665.833333333336</v>
      </c>
      <c r="O143" s="17">
        <v>25999</v>
      </c>
      <c r="P143" s="63" t="str">
        <f>IFERROR(((O143-#REF!)/#REF!),"")</f>
        <v/>
      </c>
      <c r="R143" s="19" t="s">
        <v>24</v>
      </c>
      <c r="S143" s="17" t="s">
        <v>24</v>
      </c>
      <c r="T143" s="63" t="str">
        <f>IFERROR(((S143-#REF!)/#REF!),"")</f>
        <v/>
      </c>
      <c r="U143" s="19" t="s">
        <v>390</v>
      </c>
      <c r="V143" s="19">
        <f t="shared" si="130"/>
        <v>24972.131147540986</v>
      </c>
      <c r="W143" s="17">
        <v>30466</v>
      </c>
      <c r="X143" s="63" t="str">
        <f>IFERROR(((W143-#REF!)/#REF!),"")</f>
        <v/>
      </c>
      <c r="Y143" s="13">
        <f t="shared" si="128"/>
        <v>30466</v>
      </c>
      <c r="Z143" s="13">
        <f t="shared" si="129"/>
        <v>25999</v>
      </c>
    </row>
    <row r="144" spans="1:26" ht="16" thickBot="1" x14ac:dyDescent="0.4">
      <c r="A144" s="6" t="s">
        <v>374</v>
      </c>
      <c r="B144" s="1" t="s">
        <v>370</v>
      </c>
      <c r="C144" s="1" t="s">
        <v>391</v>
      </c>
      <c r="D144" s="2">
        <f t="shared" si="101"/>
        <v>22048.760330578512</v>
      </c>
      <c r="E144" s="20">
        <v>26679</v>
      </c>
      <c r="F144" s="21">
        <f t="shared" si="124"/>
        <v>28019</v>
      </c>
      <c r="G144" s="2" t="str">
        <f t="shared" si="125"/>
        <v>---</v>
      </c>
      <c r="H144" s="25" t="str">
        <f t="shared" si="126"/>
        <v>---</v>
      </c>
      <c r="I144" s="57"/>
      <c r="J144" s="58" t="s">
        <v>24</v>
      </c>
      <c r="K144" s="17" t="s">
        <v>24</v>
      </c>
      <c r="L144" s="59" t="str">
        <f>IFERROR(((K144-#REF!)/#REF!),"")</f>
        <v/>
      </c>
      <c r="M144" s="16"/>
      <c r="N144" s="19" t="s">
        <v>24</v>
      </c>
      <c r="O144" s="17" t="s">
        <v>24</v>
      </c>
      <c r="P144" s="64" t="str">
        <f>IFERROR(((O144-#REF!)/#REF!),"")</f>
        <v/>
      </c>
      <c r="R144" s="19" t="s">
        <v>24</v>
      </c>
      <c r="S144" s="17" t="s">
        <v>24</v>
      </c>
      <c r="T144" s="64" t="str">
        <f>IFERROR(((S144-#REF!)/#REF!),"")</f>
        <v/>
      </c>
      <c r="U144" s="19" t="s">
        <v>392</v>
      </c>
      <c r="V144" s="19">
        <f t="shared" si="130"/>
        <v>24972.131147540986</v>
      </c>
      <c r="W144" s="17">
        <v>30466</v>
      </c>
      <c r="X144" s="64" t="str">
        <f>IFERROR(((W144-#REF!)/#REF!),"")</f>
        <v/>
      </c>
      <c r="Y144" s="13">
        <f t="shared" si="128"/>
        <v>30466</v>
      </c>
      <c r="Z144" s="13">
        <f t="shared" si="129"/>
        <v>28019</v>
      </c>
    </row>
    <row r="145" spans="1:23" x14ac:dyDescent="0.35">
      <c r="A145" s="69" t="s">
        <v>416</v>
      </c>
      <c r="B145" s="48"/>
      <c r="C145" s="48"/>
      <c r="D145" s="48"/>
      <c r="E145" s="48"/>
      <c r="F145" s="48"/>
      <c r="G145" s="4"/>
      <c r="H145" s="4"/>
      <c r="I145" s="48"/>
      <c r="J145" s="48"/>
      <c r="K145" s="48"/>
      <c r="L145" s="48"/>
      <c r="M145" s="49"/>
      <c r="N145" s="49"/>
      <c r="O145" s="15"/>
      <c r="P145" s="15"/>
      <c r="Q145" s="15"/>
      <c r="R145" s="15"/>
      <c r="S145" s="15"/>
      <c r="T145" s="15"/>
      <c r="U145" s="50" t="s">
        <v>400</v>
      </c>
      <c r="V145" s="50"/>
      <c r="W145" s="48"/>
    </row>
    <row r="146" spans="1:23" x14ac:dyDescent="0.35">
      <c r="C146" s="24"/>
    </row>
  </sheetData>
  <mergeCells count="9">
    <mergeCell ref="I2:L3"/>
    <mergeCell ref="M2:P3"/>
    <mergeCell ref="Q2:T3"/>
    <mergeCell ref="U2:X3"/>
    <mergeCell ref="G4:H4"/>
    <mergeCell ref="L4:L5"/>
    <mergeCell ref="P4:P5"/>
    <mergeCell ref="T4:T5"/>
    <mergeCell ref="X4:X5"/>
  </mergeCells>
  <conditionalFormatting sqref="F8:F9 F14:F17 F19:F22 F24:F29 F31:F37 F39:F46 F48:F56 F59:F66 F68:F70 F72:F75 F77:F79 F81:F82 F84:F85 F88:F93 F95:F102 F104:F111 F113 F115:F122 F124:F133 F135:F144">
    <cfRule type="cellIs" dxfId="259" priority="122" operator="equal">
      <formula>Y8</formula>
    </cfRule>
    <cfRule type="cellIs" dxfId="258" priority="121" operator="equal">
      <formula>Z8</formula>
    </cfRule>
  </conditionalFormatting>
  <conditionalFormatting sqref="F11:F12">
    <cfRule type="cellIs" dxfId="257" priority="119" operator="equal">
      <formula>Z11</formula>
    </cfRule>
    <cfRule type="cellIs" dxfId="256" priority="120" operator="equal">
      <formula>Y11</formula>
    </cfRule>
  </conditionalFormatting>
  <conditionalFormatting sqref="K8:K9 K11:K12 K14:K17 K19:K22 K24:K29 K31:K37 K39:K46 K48:K57 K59:K66 K68:K70 K72:K75 K77:K79 K81:K82 K84:K86 K88:K93 K95:K102 K104:K111 K113 K115:K122 K124:K133 K135:K144">
    <cfRule type="cellIs" dxfId="255" priority="117" operator="equal">
      <formula>$Z8</formula>
    </cfRule>
    <cfRule type="cellIs" dxfId="254" priority="118" operator="equal">
      <formula>$Y8</formula>
    </cfRule>
  </conditionalFormatting>
  <conditionalFormatting sqref="L8:L9 P11:P12 T11:T12 X11:X12 P14:P17 T14:T17 X14:X17 P19:P22 T19:T22 X19:X22 P24:P29 T24:T29 X24:X29 P31:P37 T31:T37 X31:X37 P39:P46 T39:T46 X39:X46 P48:P56 T48:T56 X48:X56 P59:P66 T59:T66 X59:X66 P68:P70 T68:T70 X68:X70 P72:P75 T72:T75 X72:X75 P77:P79 T77:T79 X77:X79 P81:P82 T81:T82 X81:X82 P84:P85 T84:T85 X84:X85 P88:P93 T88:T93 X88:X93 P95:P102 T95:T102 X95:X102 P104:P111 T104:T111 X104:X111 P113 T113 X113 P115:P122 T115:T122 X115:X122 P124:P133 T124:T133 X124:X133 P135:P144 T135:T144 X135:X144">
    <cfRule type="cellIs" dxfId="253" priority="186" operator="equal">
      <formula>$Z8</formula>
    </cfRule>
    <cfRule type="cellIs" dxfId="252" priority="191" operator="equal">
      <formula>$Y8</formula>
    </cfRule>
  </conditionalFormatting>
  <conditionalFormatting sqref="L11:L12">
    <cfRule type="cellIs" dxfId="251" priority="164" operator="equal">
      <formula>$Y11</formula>
    </cfRule>
    <cfRule type="cellIs" dxfId="250" priority="163" operator="equal">
      <formula>$Z11</formula>
    </cfRule>
  </conditionalFormatting>
  <conditionalFormatting sqref="L14:L17">
    <cfRule type="cellIs" dxfId="249" priority="161" operator="equal">
      <formula>$Z14</formula>
    </cfRule>
    <cfRule type="cellIs" dxfId="248" priority="162" operator="equal">
      <formula>$Y14</formula>
    </cfRule>
  </conditionalFormatting>
  <conditionalFormatting sqref="L19:L22">
    <cfRule type="cellIs" dxfId="247" priority="160" operator="equal">
      <formula>$Y19</formula>
    </cfRule>
    <cfRule type="cellIs" dxfId="246" priority="159" operator="equal">
      <formula>$Z19</formula>
    </cfRule>
  </conditionalFormatting>
  <conditionalFormatting sqref="L24:L29">
    <cfRule type="cellIs" dxfId="245" priority="158" operator="equal">
      <formula>$Y24</formula>
    </cfRule>
    <cfRule type="cellIs" dxfId="244" priority="157" operator="equal">
      <formula>$Z24</formula>
    </cfRule>
  </conditionalFormatting>
  <conditionalFormatting sqref="L31:L37">
    <cfRule type="cellIs" dxfId="243" priority="153" operator="equal">
      <formula>$Z31</formula>
    </cfRule>
    <cfRule type="cellIs" dxfId="242" priority="154" operator="equal">
      <formula>$Y31</formula>
    </cfRule>
  </conditionalFormatting>
  <conditionalFormatting sqref="L39:L46">
    <cfRule type="cellIs" dxfId="241" priority="151" operator="equal">
      <formula>$Z39</formula>
    </cfRule>
    <cfRule type="cellIs" dxfId="240" priority="152" operator="equal">
      <formula>$Y39</formula>
    </cfRule>
  </conditionalFormatting>
  <conditionalFormatting sqref="L48:L56">
    <cfRule type="cellIs" dxfId="239" priority="150" operator="equal">
      <formula>$Y48</formula>
    </cfRule>
    <cfRule type="cellIs" dxfId="238" priority="149" operator="equal">
      <formula>$Z48</formula>
    </cfRule>
  </conditionalFormatting>
  <conditionalFormatting sqref="L59:L66">
    <cfRule type="cellIs" dxfId="237" priority="148" operator="equal">
      <formula>$Y59</formula>
    </cfRule>
    <cfRule type="cellIs" dxfId="236" priority="147" operator="equal">
      <formula>$Z59</formula>
    </cfRule>
  </conditionalFormatting>
  <conditionalFormatting sqref="L68:L70">
    <cfRule type="cellIs" dxfId="235" priority="146" operator="equal">
      <formula>$Y68</formula>
    </cfRule>
    <cfRule type="cellIs" dxfId="234" priority="145" operator="equal">
      <formula>$Z68</formula>
    </cfRule>
  </conditionalFormatting>
  <conditionalFormatting sqref="L72:L75">
    <cfRule type="cellIs" dxfId="233" priority="143" operator="equal">
      <formula>$Z72</formula>
    </cfRule>
    <cfRule type="cellIs" dxfId="232" priority="144" operator="equal">
      <formula>$Y72</formula>
    </cfRule>
  </conditionalFormatting>
  <conditionalFormatting sqref="L77:L79">
    <cfRule type="cellIs" dxfId="231" priority="142" operator="equal">
      <formula>$Y77</formula>
    </cfRule>
    <cfRule type="cellIs" dxfId="230" priority="141" operator="equal">
      <formula>$Z77</formula>
    </cfRule>
  </conditionalFormatting>
  <conditionalFormatting sqref="L81:L82">
    <cfRule type="cellIs" dxfId="229" priority="139" operator="equal">
      <formula>$Z81</formula>
    </cfRule>
    <cfRule type="cellIs" dxfId="228" priority="140" operator="equal">
      <formula>$Y81</formula>
    </cfRule>
  </conditionalFormatting>
  <conditionalFormatting sqref="L84:L85">
    <cfRule type="cellIs" dxfId="227" priority="138" operator="equal">
      <formula>$Y84</formula>
    </cfRule>
    <cfRule type="cellIs" dxfId="226" priority="137" operator="equal">
      <formula>$Z84</formula>
    </cfRule>
  </conditionalFormatting>
  <conditionalFormatting sqref="L88:L93">
    <cfRule type="cellIs" dxfId="225" priority="136" operator="equal">
      <formula>$Y88</formula>
    </cfRule>
    <cfRule type="cellIs" dxfId="224" priority="135" operator="equal">
      <formula>$Z88</formula>
    </cfRule>
  </conditionalFormatting>
  <conditionalFormatting sqref="L95:L102">
    <cfRule type="cellIs" dxfId="223" priority="134" operator="equal">
      <formula>$Y95</formula>
    </cfRule>
    <cfRule type="cellIs" dxfId="222" priority="133" operator="equal">
      <formula>$Z95</formula>
    </cfRule>
  </conditionalFormatting>
  <conditionalFormatting sqref="L104:L111">
    <cfRule type="cellIs" dxfId="221" priority="132" operator="equal">
      <formula>$Y104</formula>
    </cfRule>
    <cfRule type="cellIs" dxfId="220" priority="131" operator="equal">
      <formula>$Z104</formula>
    </cfRule>
  </conditionalFormatting>
  <conditionalFormatting sqref="L113">
    <cfRule type="cellIs" dxfId="219" priority="129" operator="equal">
      <formula>$Z113</formula>
    </cfRule>
    <cfRule type="cellIs" dxfId="218" priority="130" operator="equal">
      <formula>$Y113</formula>
    </cfRule>
  </conditionalFormatting>
  <conditionalFormatting sqref="L115:L122">
    <cfRule type="cellIs" dxfId="217" priority="128" operator="equal">
      <formula>$Y115</formula>
    </cfRule>
    <cfRule type="cellIs" dxfId="216" priority="127" operator="equal">
      <formula>$Z115</formula>
    </cfRule>
  </conditionalFormatting>
  <conditionalFormatting sqref="L124:L133">
    <cfRule type="cellIs" dxfId="215" priority="125" operator="equal">
      <formula>$Z124</formula>
    </cfRule>
    <cfRule type="cellIs" dxfId="214" priority="126" operator="equal">
      <formula>$Y124</formula>
    </cfRule>
  </conditionalFormatting>
  <conditionalFormatting sqref="L135:L144">
    <cfRule type="cellIs" dxfId="213" priority="123" operator="equal">
      <formula>$Z135</formula>
    </cfRule>
    <cfRule type="cellIs" dxfId="212" priority="124" operator="equal">
      <formula>$Y135</formula>
    </cfRule>
  </conditionalFormatting>
  <conditionalFormatting sqref="O8:O9">
    <cfRule type="cellIs" dxfId="211" priority="41" operator="equal">
      <formula>$Z8</formula>
    </cfRule>
    <cfRule type="cellIs" dxfId="210" priority="42" operator="equal">
      <formula>$Y8</formula>
    </cfRule>
  </conditionalFormatting>
  <conditionalFormatting sqref="O11:O12">
    <cfRule type="cellIs" dxfId="209" priority="40" operator="equal">
      <formula>$Y11</formula>
    </cfRule>
    <cfRule type="cellIs" dxfId="208" priority="39" operator="equal">
      <formula>$Z11</formula>
    </cfRule>
  </conditionalFormatting>
  <conditionalFormatting sqref="O14:O17">
    <cfRule type="cellIs" dxfId="207" priority="38" operator="equal">
      <formula>$Y14</formula>
    </cfRule>
    <cfRule type="cellIs" dxfId="206" priority="37" operator="equal">
      <formula>$Z14</formula>
    </cfRule>
  </conditionalFormatting>
  <conditionalFormatting sqref="O19:O22">
    <cfRule type="cellIs" dxfId="205" priority="36" operator="equal">
      <formula>$Y19</formula>
    </cfRule>
    <cfRule type="cellIs" dxfId="204" priority="35" operator="equal">
      <formula>$Z19</formula>
    </cfRule>
  </conditionalFormatting>
  <conditionalFormatting sqref="O24:O29">
    <cfRule type="cellIs" dxfId="203" priority="33" operator="equal">
      <formula>$Z24</formula>
    </cfRule>
    <cfRule type="cellIs" dxfId="202" priority="34" operator="equal">
      <formula>$Y24</formula>
    </cfRule>
  </conditionalFormatting>
  <conditionalFormatting sqref="O31:O37">
    <cfRule type="cellIs" dxfId="201" priority="31" operator="equal">
      <formula>$Z31</formula>
    </cfRule>
    <cfRule type="cellIs" dxfId="200" priority="32" operator="equal">
      <formula>$Y31</formula>
    </cfRule>
  </conditionalFormatting>
  <conditionalFormatting sqref="O39:O46">
    <cfRule type="cellIs" dxfId="199" priority="30" operator="equal">
      <formula>$Y39</formula>
    </cfRule>
    <cfRule type="cellIs" dxfId="198" priority="29" operator="equal">
      <formula>$Z39</formula>
    </cfRule>
  </conditionalFormatting>
  <conditionalFormatting sqref="O48:O56">
    <cfRule type="cellIs" dxfId="197" priority="28" operator="equal">
      <formula>$Y48</formula>
    </cfRule>
    <cfRule type="cellIs" dxfId="196" priority="27" operator="equal">
      <formula>$Z48</formula>
    </cfRule>
  </conditionalFormatting>
  <conditionalFormatting sqref="O59:O66">
    <cfRule type="cellIs" dxfId="195" priority="26" operator="equal">
      <formula>$Y59</formula>
    </cfRule>
    <cfRule type="cellIs" dxfId="194" priority="25" operator="equal">
      <formula>$Z59</formula>
    </cfRule>
  </conditionalFormatting>
  <conditionalFormatting sqref="O68:O70">
    <cfRule type="cellIs" dxfId="193" priority="23" operator="equal">
      <formula>$Z68</formula>
    </cfRule>
    <cfRule type="cellIs" dxfId="192" priority="24" operator="equal">
      <formula>$Y68</formula>
    </cfRule>
  </conditionalFormatting>
  <conditionalFormatting sqref="O72:O75">
    <cfRule type="cellIs" dxfId="191" priority="21" operator="equal">
      <formula>$Z72</formula>
    </cfRule>
    <cfRule type="cellIs" dxfId="190" priority="22" operator="equal">
      <formula>$Y72</formula>
    </cfRule>
  </conditionalFormatting>
  <conditionalFormatting sqref="O77:O79">
    <cfRule type="cellIs" dxfId="189" priority="19" operator="equal">
      <formula>$Z77</formula>
    </cfRule>
    <cfRule type="cellIs" dxfId="188" priority="20" operator="equal">
      <formula>$Y77</formula>
    </cfRule>
  </conditionalFormatting>
  <conditionalFormatting sqref="O81:O82">
    <cfRule type="cellIs" dxfId="187" priority="18" operator="equal">
      <formula>$Y81</formula>
    </cfRule>
    <cfRule type="cellIs" dxfId="186" priority="17" operator="equal">
      <formula>$Z81</formula>
    </cfRule>
  </conditionalFormatting>
  <conditionalFormatting sqref="O84:O85">
    <cfRule type="cellIs" dxfId="185" priority="16" operator="equal">
      <formula>$Y84</formula>
    </cfRule>
    <cfRule type="cellIs" dxfId="184" priority="15" operator="equal">
      <formula>$Z84</formula>
    </cfRule>
  </conditionalFormatting>
  <conditionalFormatting sqref="O88:O93">
    <cfRule type="cellIs" dxfId="183" priority="14" operator="equal">
      <formula>$Y88</formula>
    </cfRule>
    <cfRule type="cellIs" dxfId="182" priority="13" operator="equal">
      <formula>$Z88</formula>
    </cfRule>
  </conditionalFormatting>
  <conditionalFormatting sqref="O95:O102">
    <cfRule type="cellIs" dxfId="181" priority="12" operator="equal">
      <formula>$Y95</formula>
    </cfRule>
    <cfRule type="cellIs" dxfId="180" priority="11" operator="equal">
      <formula>$Z95</formula>
    </cfRule>
  </conditionalFormatting>
  <conditionalFormatting sqref="O104:O111">
    <cfRule type="cellIs" dxfId="179" priority="10" operator="equal">
      <formula>$Y104</formula>
    </cfRule>
    <cfRule type="cellIs" dxfId="178" priority="9" operator="equal">
      <formula>$Z104</formula>
    </cfRule>
  </conditionalFormatting>
  <conditionalFormatting sqref="O113">
    <cfRule type="cellIs" dxfId="177" priority="7" operator="equal">
      <formula>$Z113</formula>
    </cfRule>
    <cfRule type="cellIs" dxfId="176" priority="8" operator="equal">
      <formula>$Y113</formula>
    </cfRule>
  </conditionalFormatting>
  <conditionalFormatting sqref="O115:O122">
    <cfRule type="cellIs" dxfId="175" priority="6" operator="equal">
      <formula>$Y115</formula>
    </cfRule>
    <cfRule type="cellIs" dxfId="174" priority="5" operator="equal">
      <formula>$Z115</formula>
    </cfRule>
  </conditionalFormatting>
  <conditionalFormatting sqref="O124:O133">
    <cfRule type="cellIs" dxfId="173" priority="3" operator="equal">
      <formula>$Z124</formula>
    </cfRule>
    <cfRule type="cellIs" dxfId="172" priority="4" operator="equal">
      <formula>$Y124</formula>
    </cfRule>
  </conditionalFormatting>
  <conditionalFormatting sqref="O135:O144">
    <cfRule type="cellIs" dxfId="171" priority="2" operator="equal">
      <formula>$Y135</formula>
    </cfRule>
    <cfRule type="cellIs" dxfId="170" priority="1" operator="equal">
      <formula>$Z135</formula>
    </cfRule>
  </conditionalFormatting>
  <conditionalFormatting sqref="P8:P9">
    <cfRule type="cellIs" dxfId="169" priority="173" operator="equal">
      <formula>$Z8</formula>
    </cfRule>
    <cfRule type="cellIs" dxfId="168" priority="174" operator="equal">
      <formula>$Y8</formula>
    </cfRule>
  </conditionalFormatting>
  <conditionalFormatting sqref="S8:S9">
    <cfRule type="cellIs" dxfId="167" priority="116" operator="equal">
      <formula>$Y8</formula>
    </cfRule>
    <cfRule type="cellIs" dxfId="166" priority="115" operator="equal">
      <formula>$Z8</formula>
    </cfRule>
  </conditionalFormatting>
  <conditionalFormatting sqref="S11:S12">
    <cfRule type="cellIs" dxfId="165" priority="114" operator="equal">
      <formula>$Y11</formula>
    </cfRule>
    <cfRule type="cellIs" dxfId="164" priority="113" operator="equal">
      <formula>$Z11</formula>
    </cfRule>
  </conditionalFormatting>
  <conditionalFormatting sqref="S14:S17">
    <cfRule type="cellIs" dxfId="163" priority="111" operator="equal">
      <formula>$Z14</formula>
    </cfRule>
    <cfRule type="cellIs" dxfId="162" priority="112" operator="equal">
      <formula>$Y14</formula>
    </cfRule>
  </conditionalFormatting>
  <conditionalFormatting sqref="S19:S22">
    <cfRule type="cellIs" dxfId="161" priority="109" operator="equal">
      <formula>$Z19</formula>
    </cfRule>
    <cfRule type="cellIs" dxfId="160" priority="110" operator="equal">
      <formula>$Y19</formula>
    </cfRule>
  </conditionalFormatting>
  <conditionalFormatting sqref="S24:S29">
    <cfRule type="cellIs" dxfId="159" priority="108" operator="equal">
      <formula>$Y24</formula>
    </cfRule>
    <cfRule type="cellIs" dxfId="158" priority="107" operator="equal">
      <formula>$Z24</formula>
    </cfRule>
  </conditionalFormatting>
  <conditionalFormatting sqref="S31:S37">
    <cfRule type="cellIs" dxfId="157" priority="106" operator="equal">
      <formula>$Y31</formula>
    </cfRule>
    <cfRule type="cellIs" dxfId="156" priority="105" operator="equal">
      <formula>$Z31</formula>
    </cfRule>
  </conditionalFormatting>
  <conditionalFormatting sqref="S39:S46">
    <cfRule type="cellIs" dxfId="155" priority="104" operator="equal">
      <formula>$Y39</formula>
    </cfRule>
    <cfRule type="cellIs" dxfId="154" priority="103" operator="equal">
      <formula>$Z39</formula>
    </cfRule>
  </conditionalFormatting>
  <conditionalFormatting sqref="S48:S56">
    <cfRule type="cellIs" dxfId="153" priority="101" operator="equal">
      <formula>$Z48</formula>
    </cfRule>
    <cfRule type="cellIs" dxfId="152" priority="102" operator="equal">
      <formula>$Y48</formula>
    </cfRule>
  </conditionalFormatting>
  <conditionalFormatting sqref="S59:S66">
    <cfRule type="cellIs" dxfId="151" priority="99" operator="equal">
      <formula>$Z59</formula>
    </cfRule>
    <cfRule type="cellIs" dxfId="150" priority="100" operator="equal">
      <formula>$Y59</formula>
    </cfRule>
  </conditionalFormatting>
  <conditionalFormatting sqref="S68:S70">
    <cfRule type="cellIs" dxfId="149" priority="97" operator="equal">
      <formula>$Z68</formula>
    </cfRule>
    <cfRule type="cellIs" dxfId="148" priority="98" operator="equal">
      <formula>$Y68</formula>
    </cfRule>
  </conditionalFormatting>
  <conditionalFormatting sqref="S72:S75">
    <cfRule type="cellIs" dxfId="147" priority="95" operator="equal">
      <formula>$Z72</formula>
    </cfRule>
    <cfRule type="cellIs" dxfId="146" priority="96" operator="equal">
      <formula>$Y72</formula>
    </cfRule>
  </conditionalFormatting>
  <conditionalFormatting sqref="S77:S79">
    <cfRule type="cellIs" dxfId="145" priority="93" operator="equal">
      <formula>$Z77</formula>
    </cfRule>
    <cfRule type="cellIs" dxfId="144" priority="94" operator="equal">
      <formula>$Y77</formula>
    </cfRule>
  </conditionalFormatting>
  <conditionalFormatting sqref="S81:S82">
    <cfRule type="cellIs" dxfId="143" priority="92" operator="equal">
      <formula>$Y81</formula>
    </cfRule>
    <cfRule type="cellIs" dxfId="142" priority="91" operator="equal">
      <formula>$Z81</formula>
    </cfRule>
  </conditionalFormatting>
  <conditionalFormatting sqref="S84:S85">
    <cfRule type="cellIs" dxfId="141" priority="90" operator="equal">
      <formula>$Y84</formula>
    </cfRule>
    <cfRule type="cellIs" dxfId="140" priority="89" operator="equal">
      <formula>$Z84</formula>
    </cfRule>
  </conditionalFormatting>
  <conditionalFormatting sqref="S88:S93">
    <cfRule type="cellIs" dxfId="139" priority="87" operator="equal">
      <formula>$Z88</formula>
    </cfRule>
    <cfRule type="cellIs" dxfId="138" priority="88" operator="equal">
      <formula>$Y88</formula>
    </cfRule>
  </conditionalFormatting>
  <conditionalFormatting sqref="S95:S102">
    <cfRule type="cellIs" dxfId="137" priority="85" operator="equal">
      <formula>$Z95</formula>
    </cfRule>
    <cfRule type="cellIs" dxfId="136" priority="86" operator="equal">
      <formula>$Y95</formula>
    </cfRule>
  </conditionalFormatting>
  <conditionalFormatting sqref="T8:T9">
    <cfRule type="cellIs" dxfId="135" priority="170" operator="equal">
      <formula>$Y8</formula>
    </cfRule>
    <cfRule type="cellIs" dxfId="134" priority="169" operator="equal">
      <formula>$Z8</formula>
    </cfRule>
  </conditionalFormatting>
  <conditionalFormatting sqref="W8:W9">
    <cfRule type="cellIs" dxfId="133" priority="43" operator="equal">
      <formula>$Z8</formula>
    </cfRule>
    <cfRule type="cellIs" dxfId="132" priority="44" operator="equal">
      <formula>$Y8</formula>
    </cfRule>
  </conditionalFormatting>
  <conditionalFormatting sqref="W11:W12">
    <cfRule type="cellIs" dxfId="131" priority="45" operator="equal">
      <formula>$Z11</formula>
    </cfRule>
    <cfRule type="cellIs" dxfId="130" priority="46" operator="equal">
      <formula>$Y11</formula>
    </cfRule>
  </conditionalFormatting>
  <conditionalFormatting sqref="W14:W17">
    <cfRule type="cellIs" dxfId="129" priority="47" operator="equal">
      <formula>$Z14</formula>
    </cfRule>
    <cfRule type="cellIs" dxfId="128" priority="48" operator="equal">
      <formula>$Y14</formula>
    </cfRule>
  </conditionalFormatting>
  <conditionalFormatting sqref="W19:W22">
    <cfRule type="cellIs" dxfId="127" priority="49" operator="equal">
      <formula>$Z19</formula>
    </cfRule>
    <cfRule type="cellIs" dxfId="126" priority="50" operator="equal">
      <formula>$Y19</formula>
    </cfRule>
  </conditionalFormatting>
  <conditionalFormatting sqref="W24:W29">
    <cfRule type="cellIs" dxfId="125" priority="52" operator="equal">
      <formula>$Y24</formula>
    </cfRule>
    <cfRule type="cellIs" dxfId="124" priority="51" operator="equal">
      <formula>$Z24</formula>
    </cfRule>
  </conditionalFormatting>
  <conditionalFormatting sqref="W31:W37">
    <cfRule type="cellIs" dxfId="123" priority="53" operator="equal">
      <formula>$Z31</formula>
    </cfRule>
    <cfRule type="cellIs" dxfId="122" priority="54" operator="equal">
      <formula>$Y31</formula>
    </cfRule>
  </conditionalFormatting>
  <conditionalFormatting sqref="W39:W46">
    <cfRule type="cellIs" dxfId="121" priority="56" operator="equal">
      <formula>$Y39</formula>
    </cfRule>
    <cfRule type="cellIs" dxfId="120" priority="55" operator="equal">
      <formula>$Z39</formula>
    </cfRule>
  </conditionalFormatting>
  <conditionalFormatting sqref="W48:W56">
    <cfRule type="cellIs" dxfId="119" priority="57" operator="equal">
      <formula>$Z48</formula>
    </cfRule>
    <cfRule type="cellIs" dxfId="118" priority="58" operator="equal">
      <formula>$Y48</formula>
    </cfRule>
  </conditionalFormatting>
  <conditionalFormatting sqref="W59:W66">
    <cfRule type="cellIs" dxfId="117" priority="60" operator="equal">
      <formula>$Y59</formula>
    </cfRule>
    <cfRule type="cellIs" dxfId="116" priority="59" operator="equal">
      <formula>$Z59</formula>
    </cfRule>
  </conditionalFormatting>
  <conditionalFormatting sqref="W68:W70">
    <cfRule type="cellIs" dxfId="115" priority="61" operator="equal">
      <formula>$Z68</formula>
    </cfRule>
    <cfRule type="cellIs" dxfId="114" priority="62" operator="equal">
      <formula>$Y68</formula>
    </cfRule>
  </conditionalFormatting>
  <conditionalFormatting sqref="W72:W75">
    <cfRule type="cellIs" dxfId="113" priority="63" operator="equal">
      <formula>$Z72</formula>
    </cfRule>
    <cfRule type="cellIs" dxfId="112" priority="64" operator="equal">
      <formula>$Y72</formula>
    </cfRule>
  </conditionalFormatting>
  <conditionalFormatting sqref="W77:W79">
    <cfRule type="cellIs" dxfId="111" priority="66" operator="equal">
      <formula>$Y77</formula>
    </cfRule>
    <cfRule type="cellIs" dxfId="110" priority="65" operator="equal">
      <formula>$Z77</formula>
    </cfRule>
  </conditionalFormatting>
  <conditionalFormatting sqref="W81:W82">
    <cfRule type="cellIs" dxfId="109" priority="68" operator="equal">
      <formula>$Y81</formula>
    </cfRule>
    <cfRule type="cellIs" dxfId="108" priority="67" operator="equal">
      <formula>$Z81</formula>
    </cfRule>
  </conditionalFormatting>
  <conditionalFormatting sqref="W84:W85">
    <cfRule type="cellIs" dxfId="107" priority="69" operator="equal">
      <formula>$Z84</formula>
    </cfRule>
    <cfRule type="cellIs" dxfId="106" priority="70" operator="equal">
      <formula>$Y84</formula>
    </cfRule>
  </conditionalFormatting>
  <conditionalFormatting sqref="W88:W93">
    <cfRule type="cellIs" dxfId="105" priority="72" operator="equal">
      <formula>$Y88</formula>
    </cfRule>
    <cfRule type="cellIs" dxfId="104" priority="71" operator="equal">
      <formula>$Z88</formula>
    </cfRule>
  </conditionalFormatting>
  <conditionalFormatting sqref="W95:W102">
    <cfRule type="cellIs" dxfId="103" priority="73" operator="equal">
      <formula>$Z95</formula>
    </cfRule>
    <cfRule type="cellIs" dxfId="102" priority="74" operator="equal">
      <formula>$Y95</formula>
    </cfRule>
  </conditionalFormatting>
  <conditionalFormatting sqref="W104:W111">
    <cfRule type="cellIs" dxfId="101" priority="83" operator="equal">
      <formula>$Z104</formula>
    </cfRule>
    <cfRule type="cellIs" dxfId="100" priority="84" operator="equal">
      <formula>$Y104</formula>
    </cfRule>
  </conditionalFormatting>
  <conditionalFormatting sqref="W113">
    <cfRule type="cellIs" dxfId="99" priority="81" operator="equal">
      <formula>$Z113</formula>
    </cfRule>
    <cfRule type="cellIs" dxfId="98" priority="82" operator="equal">
      <formula>$Y113</formula>
    </cfRule>
  </conditionalFormatting>
  <conditionalFormatting sqref="W115:W122">
    <cfRule type="cellIs" dxfId="97" priority="79" operator="equal">
      <formula>$Z115</formula>
    </cfRule>
    <cfRule type="cellIs" dxfId="96" priority="80" operator="equal">
      <formula>$Y115</formula>
    </cfRule>
  </conditionalFormatting>
  <conditionalFormatting sqref="W124:W133">
    <cfRule type="cellIs" dxfId="95" priority="77" operator="equal">
      <formula>$Z124</formula>
    </cfRule>
    <cfRule type="cellIs" dxfId="94" priority="78" operator="equal">
      <formula>$Y124</formula>
    </cfRule>
  </conditionalFormatting>
  <conditionalFormatting sqref="W135:W144">
    <cfRule type="cellIs" dxfId="93" priority="75" operator="equal">
      <formula>$Z135</formula>
    </cfRule>
    <cfRule type="cellIs" dxfId="92" priority="76" operator="equal">
      <formula>$Y135</formula>
    </cfRule>
  </conditionalFormatting>
  <conditionalFormatting sqref="X8:X9">
    <cfRule type="cellIs" dxfId="91" priority="172" operator="equal">
      <formula>$Y8</formula>
    </cfRule>
    <cfRule type="cellIs" dxfId="90" priority="171" operator="equal">
      <formula>$Z8</formula>
    </cfRule>
  </conditionalFormatting>
  <pageMargins left="0.7" right="0.7" top="0.75" bottom="0.75" header="0.3" footer="0.3"/>
  <pageSetup paperSize="9" orientation="portrait" r:id="rId1"/>
  <headerFooter>
    <oddHeader>&amp;R&amp;G</oddHeader>
    <evenHeader>&amp;R&amp;G</evenHeader>
    <firstHeader>&amp;R&amp;G</firstHeader>
  </headerFooter>
  <drawing r:id="rId2"/>
  <legacyDrawing r:id="rId3"/>
  <legacyDrawingHF r:id="rId4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75486C-6FBA-4799-B990-47B9686FB2EE}">
  <sheetPr codeName="Sheet4">
    <pageSetUpPr autoPageBreaks="0"/>
  </sheetPr>
  <dimension ref="A1:AC146"/>
  <sheetViews>
    <sheetView zoomScale="70" zoomScaleNormal="70" workbookViewId="0">
      <pane xSplit="6" ySplit="7" topLeftCell="G8" activePane="bottomRight" state="frozen"/>
      <selection pane="topRight" activeCell="G1" sqref="G1"/>
      <selection pane="bottomLeft" activeCell="A8" sqref="A8"/>
      <selection pane="bottomRight" activeCell="P8" sqref="P8"/>
    </sheetView>
  </sheetViews>
  <sheetFormatPr defaultRowHeight="15.5" x14ac:dyDescent="0.35"/>
  <cols>
    <col min="1" max="1" width="9.36328125" customWidth="1"/>
    <col min="2" max="2" width="16.36328125" bestFit="1" customWidth="1"/>
    <col min="3" max="3" width="54.6328125" customWidth="1"/>
    <col min="4" max="4" width="14.6328125" hidden="1" customWidth="1"/>
    <col min="5" max="5" width="14.6328125" customWidth="1"/>
    <col min="6" max="6" width="15.36328125" customWidth="1"/>
    <col min="7" max="7" width="12.36328125" style="1" customWidth="1"/>
    <col min="8" max="8" width="10.54296875" style="1" customWidth="1"/>
    <col min="9" max="9" width="15.36328125" customWidth="1"/>
    <col min="10" max="10" width="15.36328125" hidden="1" customWidth="1"/>
    <col min="11" max="12" width="15.36328125" customWidth="1"/>
    <col min="13" max="13" width="14" style="19" customWidth="1"/>
    <col min="14" max="14" width="15.36328125" style="19" hidden="1" customWidth="1"/>
    <col min="15" max="16" width="15.36328125" style="17" customWidth="1"/>
    <col min="17" max="17" width="17.36328125" style="17" hidden="1" customWidth="1"/>
    <col min="18" max="18" width="15.36328125" style="17" hidden="1" customWidth="1"/>
    <col min="19" max="19" width="16.54296875" style="17" hidden="1" customWidth="1"/>
    <col min="20" max="20" width="15.36328125" style="17" hidden="1" customWidth="1"/>
    <col min="21" max="21" width="14.36328125" style="13" customWidth="1"/>
    <col min="22" max="22" width="15.36328125" style="13" hidden="1" customWidth="1"/>
    <col min="23" max="23" width="15.36328125" customWidth="1"/>
    <col min="24" max="24" width="15.6328125" customWidth="1"/>
    <col min="25" max="25" width="11.453125" hidden="1" customWidth="1"/>
    <col min="26" max="26" width="12.453125" hidden="1" customWidth="1"/>
    <col min="27" max="27" width="18.453125" customWidth="1"/>
    <col min="28" max="28" width="9.54296875" customWidth="1"/>
  </cols>
  <sheetData>
    <row r="1" spans="1:26" ht="13.25" customHeight="1" thickBot="1" x14ac:dyDescent="0.4">
      <c r="A1" s="3"/>
      <c r="B1" s="4"/>
      <c r="C1" s="4"/>
      <c r="D1" s="5"/>
      <c r="E1" s="5"/>
      <c r="F1" s="5"/>
      <c r="G1" s="5"/>
      <c r="H1" s="5"/>
      <c r="I1" s="11"/>
      <c r="J1" s="48"/>
      <c r="M1" s="14"/>
      <c r="N1" s="49"/>
      <c r="O1" s="15"/>
      <c r="P1" s="15"/>
      <c r="Q1" s="15"/>
      <c r="R1" s="15"/>
      <c r="S1" s="15"/>
      <c r="T1" s="15"/>
      <c r="U1" s="23"/>
      <c r="V1" s="50"/>
      <c r="W1" s="60"/>
    </row>
    <row r="2" spans="1:26" ht="23.15" customHeight="1" x14ac:dyDescent="0.5">
      <c r="B2" s="43"/>
      <c r="C2" s="67" t="s">
        <v>428</v>
      </c>
      <c r="D2" s="43"/>
      <c r="E2" s="43"/>
      <c r="F2" s="43"/>
      <c r="G2" s="2"/>
      <c r="H2" s="2"/>
      <c r="I2" s="92"/>
      <c r="J2" s="93"/>
      <c r="K2" s="93"/>
      <c r="L2" s="94"/>
      <c r="M2" s="92"/>
      <c r="N2" s="93"/>
      <c r="O2" s="93"/>
      <c r="P2" s="94"/>
      <c r="Q2" s="92"/>
      <c r="R2" s="93"/>
      <c r="S2" s="93"/>
      <c r="T2" s="94"/>
      <c r="U2" s="92"/>
      <c r="V2" s="93"/>
      <c r="W2" s="93"/>
      <c r="X2" s="94"/>
    </row>
    <row r="3" spans="1:26" ht="18.649999999999999" customHeight="1" thickBot="1" x14ac:dyDescent="0.4">
      <c r="A3" s="43"/>
      <c r="B3" s="43"/>
      <c r="C3" s="7" t="s">
        <v>429</v>
      </c>
      <c r="D3" s="43"/>
      <c r="E3" s="43"/>
      <c r="F3" s="43"/>
      <c r="G3" s="7"/>
      <c r="H3" s="7"/>
      <c r="I3" s="95"/>
      <c r="J3" s="96"/>
      <c r="K3" s="96"/>
      <c r="L3" s="97"/>
      <c r="M3" s="95"/>
      <c r="N3" s="96"/>
      <c r="O3" s="96"/>
      <c r="P3" s="97"/>
      <c r="Q3" s="95"/>
      <c r="R3" s="96"/>
      <c r="S3" s="96"/>
      <c r="T3" s="97"/>
      <c r="U3" s="95"/>
      <c r="V3" s="96"/>
      <c r="W3" s="96"/>
      <c r="X3" s="97"/>
    </row>
    <row r="4" spans="1:26" ht="35.75" customHeight="1" x14ac:dyDescent="0.35">
      <c r="A4" s="6"/>
      <c r="B4" s="1"/>
      <c r="C4" s="7"/>
      <c r="D4" s="2"/>
      <c r="E4" s="2"/>
      <c r="F4" s="2"/>
      <c r="G4" s="102" t="s">
        <v>1</v>
      </c>
      <c r="H4" s="103"/>
      <c r="I4" s="10"/>
      <c r="K4" t="s">
        <v>430</v>
      </c>
      <c r="L4" s="100" t="s">
        <v>431</v>
      </c>
      <c r="M4" s="10"/>
      <c r="N4"/>
      <c r="O4"/>
      <c r="P4" s="100" t="s">
        <v>432</v>
      </c>
      <c r="Q4"/>
      <c r="R4"/>
      <c r="S4"/>
      <c r="T4" s="100"/>
      <c r="U4" s="22"/>
      <c r="V4"/>
      <c r="W4" s="48"/>
      <c r="X4" s="100" t="s">
        <v>432</v>
      </c>
    </row>
    <row r="5" spans="1:26" ht="19.5" customHeight="1" x14ac:dyDescent="0.35">
      <c r="A5" s="8" t="s">
        <v>2</v>
      </c>
      <c r="B5" s="44" t="s">
        <v>3</v>
      </c>
      <c r="C5" s="7" t="s">
        <v>4</v>
      </c>
      <c r="D5" s="9" t="s">
        <v>5</v>
      </c>
      <c r="E5" s="9" t="s">
        <v>6</v>
      </c>
      <c r="F5" s="56">
        <v>0.05</v>
      </c>
      <c r="G5" s="7" t="s">
        <v>7</v>
      </c>
      <c r="H5" s="7" t="s">
        <v>8</v>
      </c>
      <c r="I5" s="12" t="s">
        <v>2</v>
      </c>
      <c r="J5" s="9" t="s">
        <v>5</v>
      </c>
      <c r="K5" s="68">
        <v>2022</v>
      </c>
      <c r="L5" s="101"/>
      <c r="M5" s="12" t="s">
        <v>2</v>
      </c>
      <c r="N5" s="9" t="s">
        <v>5</v>
      </c>
      <c r="O5" s="9" t="s">
        <v>6</v>
      </c>
      <c r="P5" s="101"/>
      <c r="Q5" s="12"/>
      <c r="R5" s="9"/>
      <c r="S5" s="9"/>
      <c r="T5" s="101"/>
      <c r="U5" s="12" t="s">
        <v>2</v>
      </c>
      <c r="V5" s="9" t="s">
        <v>5</v>
      </c>
      <c r="W5" s="9" t="s">
        <v>6</v>
      </c>
      <c r="X5" s="101"/>
    </row>
    <row r="6" spans="1:26" ht="18.5" x14ac:dyDescent="0.45">
      <c r="A6" s="30" t="s">
        <v>9</v>
      </c>
      <c r="B6" s="45"/>
      <c r="C6" s="31"/>
      <c r="D6" s="32"/>
      <c r="E6" s="53"/>
      <c r="F6" s="54" t="s">
        <v>434</v>
      </c>
      <c r="G6" s="33"/>
      <c r="H6" s="33"/>
      <c r="I6" s="33"/>
      <c r="J6" s="33"/>
      <c r="K6" s="33"/>
      <c r="L6" s="61"/>
      <c r="M6" s="33"/>
      <c r="N6" s="33"/>
      <c r="O6" s="33"/>
      <c r="P6" s="61"/>
      <c r="Q6" s="33"/>
      <c r="R6" s="33"/>
      <c r="S6" s="33"/>
      <c r="T6" s="33"/>
      <c r="U6" s="33"/>
      <c r="V6" s="33"/>
      <c r="W6" s="33"/>
      <c r="X6" s="61"/>
    </row>
    <row r="7" spans="1:26" x14ac:dyDescent="0.35">
      <c r="A7" s="26" t="s">
        <v>10</v>
      </c>
      <c r="B7" s="46"/>
      <c r="C7" s="27"/>
      <c r="D7" s="28"/>
      <c r="E7" s="28"/>
      <c r="F7" s="55"/>
      <c r="G7" s="35"/>
      <c r="H7" s="35"/>
      <c r="I7" s="36"/>
      <c r="J7" s="37"/>
      <c r="K7" s="37"/>
      <c r="L7" s="62"/>
      <c r="M7" s="47"/>
      <c r="N7" s="47"/>
      <c r="O7" s="41"/>
      <c r="P7" s="38"/>
      <c r="Q7" s="38"/>
      <c r="R7" s="38"/>
      <c r="S7" s="38"/>
      <c r="T7" s="38"/>
      <c r="U7" s="40"/>
      <c r="V7" s="29"/>
      <c r="W7" s="37"/>
      <c r="X7" s="62"/>
    </row>
    <row r="8" spans="1:26" x14ac:dyDescent="0.35">
      <c r="A8" s="6" t="s">
        <v>11</v>
      </c>
      <c r="B8" s="1" t="s">
        <v>12</v>
      </c>
      <c r="C8" s="1" t="s">
        <v>13</v>
      </c>
      <c r="D8" s="2">
        <f t="shared" ref="D8:D9" si="0">E8/1.21</f>
        <v>792.56198347107443</v>
      </c>
      <c r="E8" s="20">
        <v>959</v>
      </c>
      <c r="F8" s="20">
        <f>ROUNDUP(E8*(1+$F$5),-1)-1</f>
        <v>1009</v>
      </c>
      <c r="G8" s="2">
        <f>IF(F8=Z8,"---",F8-Z8)</f>
        <v>110</v>
      </c>
      <c r="H8" s="25">
        <f>IF(F8=Z8,"---",(F8-Z8)/Z8)</f>
        <v>0.12235817575083426</v>
      </c>
      <c r="I8" s="16" t="s">
        <v>14</v>
      </c>
      <c r="J8" s="19">
        <f>K8/1.16</f>
        <v>831.89655172413802</v>
      </c>
      <c r="K8" s="17">
        <v>965</v>
      </c>
      <c r="L8" s="63" t="str">
        <f>IFERROR(((K8-#REF!)/#REF!),"")</f>
        <v/>
      </c>
      <c r="M8" s="19" t="s">
        <v>15</v>
      </c>
      <c r="N8" s="19">
        <f>O8/1.2</f>
        <v>749.16666666666674</v>
      </c>
      <c r="O8" s="17">
        <v>899</v>
      </c>
      <c r="P8" s="63" t="str">
        <f>IFERROR(((O8-#REF!)/#REF!),"")</f>
        <v/>
      </c>
      <c r="Q8" s="19"/>
      <c r="R8" s="19"/>
      <c r="T8" s="65"/>
      <c r="U8" s="19" t="s">
        <v>17</v>
      </c>
      <c r="V8" s="19">
        <f>W8/1.22</f>
        <v>770.49180327868851</v>
      </c>
      <c r="W8" s="17">
        <v>940</v>
      </c>
      <c r="X8" s="63" t="str">
        <f>IFERROR(((W8-#REF!)/#REF!),"")</f>
        <v/>
      </c>
      <c r="Y8" s="13">
        <f t="shared" ref="Y8:Y39" si="1">MAX(F8,K8,O8,S8,W8)</f>
        <v>1009</v>
      </c>
      <c r="Z8" s="13">
        <f t="shared" ref="Z8:Z39" si="2">MIN(F8,K8,O8,S8,W8)</f>
        <v>899</v>
      </c>
    </row>
    <row r="9" spans="1:26" x14ac:dyDescent="0.35">
      <c r="A9" s="6" t="s">
        <v>11</v>
      </c>
      <c r="B9" s="1" t="s">
        <v>18</v>
      </c>
      <c r="C9" s="1" t="s">
        <v>19</v>
      </c>
      <c r="D9" s="2">
        <f t="shared" si="0"/>
        <v>842.14876033057851</v>
      </c>
      <c r="E9" s="20">
        <v>1019</v>
      </c>
      <c r="F9" s="20">
        <f>ROUNDUP(E9*(1+$F$5),-1)-1</f>
        <v>1069</v>
      </c>
      <c r="G9" s="2">
        <f>IF(F9=Z9,"---",F9-Z9)</f>
        <v>170</v>
      </c>
      <c r="H9" s="25">
        <f>IF(F9=Z9,"---",(F9-Z9)/Z9)</f>
        <v>0.18909899888765294</v>
      </c>
      <c r="I9" s="16" t="s">
        <v>20</v>
      </c>
      <c r="J9" s="19">
        <f>K9/1.16</f>
        <v>831.89655172413802</v>
      </c>
      <c r="K9" s="17">
        <v>965</v>
      </c>
      <c r="L9" s="63" t="str">
        <f>IFERROR(((K9-#REF!)/#REF!),"")</f>
        <v/>
      </c>
      <c r="M9" s="19" t="s">
        <v>21</v>
      </c>
      <c r="N9" s="19">
        <f>O9/1.2</f>
        <v>749.16666666666674</v>
      </c>
      <c r="O9" s="17">
        <v>899</v>
      </c>
      <c r="P9" s="63" t="str">
        <f>IFERROR(((O9-#REF!)/#REF!),"")</f>
        <v/>
      </c>
      <c r="Q9" s="19"/>
      <c r="R9" s="19"/>
      <c r="T9" s="65"/>
      <c r="U9" s="19" t="s">
        <v>23</v>
      </c>
      <c r="V9" s="19" t="s">
        <v>24</v>
      </c>
      <c r="W9" s="17" t="s">
        <v>24</v>
      </c>
      <c r="X9" s="63" t="str">
        <f>IFERROR(((W9-#REF!)/#REF!),"")</f>
        <v/>
      </c>
      <c r="Y9" s="13">
        <f t="shared" si="1"/>
        <v>1069</v>
      </c>
      <c r="Z9" s="13">
        <f t="shared" si="2"/>
        <v>899</v>
      </c>
    </row>
    <row r="10" spans="1:26" x14ac:dyDescent="0.35">
      <c r="A10" s="26" t="s">
        <v>25</v>
      </c>
      <c r="B10" s="46"/>
      <c r="C10" s="27"/>
      <c r="D10" s="28"/>
      <c r="E10" s="37"/>
      <c r="F10" s="70"/>
      <c r="G10" s="35"/>
      <c r="H10" s="35"/>
      <c r="I10" s="39"/>
      <c r="J10" s="38"/>
      <c r="K10" s="38"/>
      <c r="L10" s="70" t="str">
        <f>IFERROR(((K10-#REF!)/#REF!),"")</f>
        <v/>
      </c>
      <c r="M10" s="47"/>
      <c r="N10" s="47"/>
      <c r="O10" s="38"/>
      <c r="P10" s="70" t="str">
        <f>IFERROR(((O10-#REF!)/#REF!),"")</f>
        <v/>
      </c>
      <c r="Q10" s="38"/>
      <c r="R10" s="38"/>
      <c r="S10" s="38"/>
      <c r="T10" s="41"/>
      <c r="U10" s="29"/>
      <c r="V10" s="29"/>
      <c r="W10" s="38"/>
      <c r="X10" s="62" t="str">
        <f>IFERROR(((W10-#REF!)/#REF!),"")</f>
        <v/>
      </c>
      <c r="Y10" s="13">
        <f t="shared" si="1"/>
        <v>0</v>
      </c>
      <c r="Z10" s="13">
        <f t="shared" si="2"/>
        <v>0</v>
      </c>
    </row>
    <row r="11" spans="1:26" x14ac:dyDescent="0.35">
      <c r="A11" s="6" t="s">
        <v>26</v>
      </c>
      <c r="B11" s="1" t="s">
        <v>27</v>
      </c>
      <c r="C11" s="1" t="s">
        <v>28</v>
      </c>
      <c r="D11" s="2">
        <f t="shared" ref="D11:D12" si="3">E11/1.21</f>
        <v>1098.3471074380166</v>
      </c>
      <c r="E11" s="20">
        <v>1329</v>
      </c>
      <c r="F11" s="20">
        <f t="shared" ref="F11:F12" si="4">ROUNDUP(E11*(1+$F$5),-1)-1</f>
        <v>1399</v>
      </c>
      <c r="G11" s="2">
        <f>IF(F11=Z11,"---",F11-Z11)</f>
        <v>214</v>
      </c>
      <c r="H11" s="25">
        <f>IF(F11=Z11,"---",(F11-Z11)/Z11)</f>
        <v>0.18059071729957807</v>
      </c>
      <c r="I11" s="16" t="s">
        <v>29</v>
      </c>
      <c r="J11" s="19">
        <f t="shared" ref="J11:J12" si="5">K11/1.16</f>
        <v>1021.5517241379312</v>
      </c>
      <c r="K11" s="17">
        <v>1185</v>
      </c>
      <c r="L11" s="63" t="str">
        <f>IFERROR(((K11-#REF!)/#REF!),"")</f>
        <v/>
      </c>
      <c r="M11" s="19" t="s">
        <v>30</v>
      </c>
      <c r="N11" s="19">
        <f t="shared" ref="N11:N12" si="6">O11/1.2</f>
        <v>1082.5</v>
      </c>
      <c r="O11" s="17">
        <v>1299</v>
      </c>
      <c r="P11" s="63" t="str">
        <f>IFERROR(((O11-#REF!)/#REF!),"")</f>
        <v/>
      </c>
      <c r="Q11" s="19"/>
      <c r="R11" s="19"/>
      <c r="T11" s="65"/>
      <c r="U11" s="19" t="s">
        <v>32</v>
      </c>
      <c r="V11" s="19">
        <f>W11/1.22</f>
        <v>975.40983606557381</v>
      </c>
      <c r="W11" s="17">
        <v>1190</v>
      </c>
      <c r="X11" s="63" t="str">
        <f>IFERROR(((W11-#REF!)/#REF!),"")</f>
        <v/>
      </c>
      <c r="Y11" s="13">
        <f t="shared" si="1"/>
        <v>1399</v>
      </c>
      <c r="Z11" s="13">
        <f t="shared" si="2"/>
        <v>1185</v>
      </c>
    </row>
    <row r="12" spans="1:26" x14ac:dyDescent="0.35">
      <c r="A12" s="6" t="s">
        <v>26</v>
      </c>
      <c r="B12" s="1" t="s">
        <v>33</v>
      </c>
      <c r="C12" s="1" t="s">
        <v>34</v>
      </c>
      <c r="D12" s="2">
        <f t="shared" si="3"/>
        <v>1180.9917355371902</v>
      </c>
      <c r="E12" s="20">
        <v>1429</v>
      </c>
      <c r="F12" s="20">
        <f t="shared" si="4"/>
        <v>1509</v>
      </c>
      <c r="G12" s="2">
        <f>IF(F12=Z12,"---",F12-Z12)</f>
        <v>324</v>
      </c>
      <c r="H12" s="25">
        <f>IF(F12=Z12,"---",(F12-Z12)/Z12)</f>
        <v>0.27341772151898736</v>
      </c>
      <c r="I12" s="16" t="s">
        <v>35</v>
      </c>
      <c r="J12" s="19">
        <f t="shared" si="5"/>
        <v>1021.5517241379312</v>
      </c>
      <c r="K12" s="17">
        <v>1185</v>
      </c>
      <c r="L12" s="63" t="str">
        <f>IFERROR(((K12-#REF!)/#REF!),"")</f>
        <v/>
      </c>
      <c r="M12" s="19" t="s">
        <v>36</v>
      </c>
      <c r="N12" s="19">
        <f t="shared" si="6"/>
        <v>1082.5</v>
      </c>
      <c r="O12" s="17">
        <v>1299</v>
      </c>
      <c r="P12" s="63" t="str">
        <f>IFERROR(((O12-#REF!)/#REF!),"")</f>
        <v/>
      </c>
      <c r="Q12" s="19"/>
      <c r="R12" s="19"/>
      <c r="T12" s="65"/>
      <c r="U12" s="19" t="s">
        <v>38</v>
      </c>
      <c r="V12" s="19">
        <f>W12/1.22</f>
        <v>975.40983606557381</v>
      </c>
      <c r="W12" s="17">
        <v>1190</v>
      </c>
      <c r="X12" s="63" t="str">
        <f>IFERROR(((W12-#REF!)/#REF!),"")</f>
        <v/>
      </c>
      <c r="Y12" s="13">
        <f t="shared" si="1"/>
        <v>1509</v>
      </c>
      <c r="Z12" s="13">
        <f t="shared" si="2"/>
        <v>1185</v>
      </c>
    </row>
    <row r="13" spans="1:26" x14ac:dyDescent="0.35">
      <c r="A13" s="26" t="s">
        <v>39</v>
      </c>
      <c r="B13" s="46"/>
      <c r="C13" s="27"/>
      <c r="D13" s="28"/>
      <c r="E13" s="37"/>
      <c r="F13" s="70"/>
      <c r="G13" s="35"/>
      <c r="H13" s="35"/>
      <c r="I13" s="39"/>
      <c r="J13" s="38"/>
      <c r="K13" s="38"/>
      <c r="L13" s="70" t="str">
        <f>IFERROR(((K13-#REF!)/#REF!),"")</f>
        <v/>
      </c>
      <c r="M13" s="47"/>
      <c r="N13" s="47"/>
      <c r="O13" s="38"/>
      <c r="P13" s="70" t="str">
        <f>IFERROR(((O13-#REF!)/#REF!),"")</f>
        <v/>
      </c>
      <c r="Q13" s="38"/>
      <c r="R13" s="38"/>
      <c r="S13" s="38"/>
      <c r="T13" s="41"/>
      <c r="U13" s="29"/>
      <c r="V13" s="29"/>
      <c r="W13" s="38"/>
      <c r="X13" s="62" t="str">
        <f>IFERROR(((W13-#REF!)/#REF!),"")</f>
        <v/>
      </c>
      <c r="Y13" s="13">
        <f t="shared" si="1"/>
        <v>0</v>
      </c>
      <c r="Z13" s="13">
        <f t="shared" si="2"/>
        <v>0</v>
      </c>
    </row>
    <row r="14" spans="1:26" x14ac:dyDescent="0.35">
      <c r="A14" s="6" t="s">
        <v>40</v>
      </c>
      <c r="B14" s="1" t="s">
        <v>27</v>
      </c>
      <c r="C14" s="1" t="s">
        <v>41</v>
      </c>
      <c r="D14" s="2">
        <f t="shared" ref="D14:D17" si="7">E14/1.21</f>
        <v>1180.9917355371902</v>
      </c>
      <c r="E14" s="20">
        <v>1429</v>
      </c>
      <c r="F14" s="20">
        <f t="shared" ref="F14:F17" si="8">ROUNDUP(E14*(1+$F$5),-1)-1</f>
        <v>1509</v>
      </c>
      <c r="G14" s="2">
        <f>IF(F14=Z14,"---",F14-Z14)</f>
        <v>104</v>
      </c>
      <c r="H14" s="25">
        <f>IF(F14=Z14,"---",(F14-Z14)/Z14)</f>
        <v>7.4021352313167255E-2</v>
      </c>
      <c r="I14" s="16" t="s">
        <v>42</v>
      </c>
      <c r="J14" s="19">
        <f t="shared" ref="J14:J17" si="9">K14/1.16</f>
        <v>1211.2068965517242</v>
      </c>
      <c r="K14" s="17">
        <v>1405</v>
      </c>
      <c r="L14" s="63" t="str">
        <f>IFERROR(((K14-#REF!)/#REF!),"")</f>
        <v/>
      </c>
      <c r="M14" s="19" t="s">
        <v>43</v>
      </c>
      <c r="N14" s="19">
        <f t="shared" ref="N14:N15" si="10">O14/1.2</f>
        <v>1190.8333333333335</v>
      </c>
      <c r="O14" s="17">
        <v>1429</v>
      </c>
      <c r="P14" s="63" t="str">
        <f>IFERROR(((O14-#REF!)/#REF!),"")</f>
        <v/>
      </c>
      <c r="Q14" s="19"/>
      <c r="R14" s="19"/>
      <c r="T14" s="65"/>
      <c r="U14" s="19" t="s">
        <v>45</v>
      </c>
      <c r="V14" s="19">
        <f t="shared" ref="V14:V17" si="11">W14/1.22</f>
        <v>1156.5573770491803</v>
      </c>
      <c r="W14" s="17">
        <v>1411</v>
      </c>
      <c r="X14" s="63" t="str">
        <f>IFERROR(((W14-#REF!)/#REF!),"")</f>
        <v/>
      </c>
      <c r="Y14" s="13">
        <f t="shared" si="1"/>
        <v>1509</v>
      </c>
      <c r="Z14" s="13">
        <f t="shared" si="2"/>
        <v>1405</v>
      </c>
    </row>
    <row r="15" spans="1:26" x14ac:dyDescent="0.35">
      <c r="A15" s="6" t="s">
        <v>40</v>
      </c>
      <c r="B15" s="1" t="s">
        <v>33</v>
      </c>
      <c r="C15" s="1" t="s">
        <v>46</v>
      </c>
      <c r="D15" s="2">
        <f t="shared" si="7"/>
        <v>1263.6363636363637</v>
      </c>
      <c r="E15" s="20">
        <v>1529</v>
      </c>
      <c r="F15" s="20">
        <f t="shared" si="8"/>
        <v>1609</v>
      </c>
      <c r="G15" s="2">
        <f>IF(F15=Z15,"---",F15-Z15)</f>
        <v>204</v>
      </c>
      <c r="H15" s="25">
        <f>IF(F15=Z15,"---",(F15-Z15)/Z15)</f>
        <v>0.14519572953736654</v>
      </c>
      <c r="I15" s="16" t="s">
        <v>47</v>
      </c>
      <c r="J15" s="19">
        <f t="shared" si="9"/>
        <v>1211.2068965517242</v>
      </c>
      <c r="K15" s="17">
        <v>1405</v>
      </c>
      <c r="L15" s="63" t="str">
        <f>IFERROR(((K15-#REF!)/#REF!),"")</f>
        <v/>
      </c>
      <c r="M15" s="19" t="s">
        <v>48</v>
      </c>
      <c r="N15" s="19">
        <f t="shared" si="10"/>
        <v>1190.8333333333335</v>
      </c>
      <c r="O15" s="17">
        <v>1429</v>
      </c>
      <c r="P15" s="63" t="str">
        <f>IFERROR(((O15-#REF!)/#REF!),"")</f>
        <v/>
      </c>
      <c r="Q15" s="19"/>
      <c r="R15" s="19"/>
      <c r="T15" s="65"/>
      <c r="U15" s="19" t="s">
        <v>50</v>
      </c>
      <c r="V15" s="19">
        <f t="shared" si="11"/>
        <v>1156.5573770491803</v>
      </c>
      <c r="W15" s="17">
        <v>1411</v>
      </c>
      <c r="X15" s="63" t="str">
        <f>IFERROR(((W15-#REF!)/#REF!),"")</f>
        <v/>
      </c>
      <c r="Y15" s="13">
        <f t="shared" si="1"/>
        <v>1609</v>
      </c>
      <c r="Z15" s="13">
        <f t="shared" si="2"/>
        <v>1405</v>
      </c>
    </row>
    <row r="16" spans="1:26" x14ac:dyDescent="0.35">
      <c r="A16" s="6" t="s">
        <v>40</v>
      </c>
      <c r="B16" s="1" t="s">
        <v>51</v>
      </c>
      <c r="C16" s="1" t="s">
        <v>52</v>
      </c>
      <c r="D16" s="2">
        <f t="shared" si="7"/>
        <v>1222.3140495867769</v>
      </c>
      <c r="E16" s="20">
        <v>1479</v>
      </c>
      <c r="F16" s="20">
        <f t="shared" si="8"/>
        <v>1559</v>
      </c>
      <c r="G16" s="2" t="str">
        <f>IF(F16=Z16,"---",F16-Z16)</f>
        <v>---</v>
      </c>
      <c r="H16" s="25" t="str">
        <f>IF(F16=Z16,"---",(F16-Z16)/Z16)</f>
        <v>---</v>
      </c>
      <c r="I16" s="16" t="s">
        <v>53</v>
      </c>
      <c r="J16" s="19">
        <f t="shared" si="9"/>
        <v>1357.7586206896553</v>
      </c>
      <c r="K16" s="17">
        <v>1575</v>
      </c>
      <c r="L16" s="63" t="str">
        <f>IFERROR(((K16-#REF!)/#REF!),"")</f>
        <v/>
      </c>
      <c r="N16" s="19" t="s">
        <v>24</v>
      </c>
      <c r="O16" s="17" t="s">
        <v>24</v>
      </c>
      <c r="P16" s="63" t="str">
        <f>IFERROR(((O16-#REF!)/#REF!),"")</f>
        <v/>
      </c>
      <c r="Q16" s="19"/>
      <c r="R16" s="19"/>
      <c r="T16" s="65"/>
      <c r="U16" s="19"/>
      <c r="V16" s="19" t="s">
        <v>24</v>
      </c>
      <c r="W16" s="17" t="s">
        <v>24</v>
      </c>
      <c r="X16" s="63" t="str">
        <f>IFERROR(((W16-#REF!)/#REF!),"")</f>
        <v/>
      </c>
      <c r="Y16" s="13">
        <f t="shared" si="1"/>
        <v>1575</v>
      </c>
      <c r="Z16" s="13">
        <f t="shared" si="2"/>
        <v>1559</v>
      </c>
    </row>
    <row r="17" spans="1:26" x14ac:dyDescent="0.35">
      <c r="A17" s="6" t="s">
        <v>40</v>
      </c>
      <c r="B17" s="1" t="s">
        <v>54</v>
      </c>
      <c r="C17" s="1" t="s">
        <v>55</v>
      </c>
      <c r="D17" s="2">
        <f t="shared" si="7"/>
        <v>1304.9586776859505</v>
      </c>
      <c r="E17" s="20">
        <v>1579</v>
      </c>
      <c r="F17" s="20">
        <f t="shared" si="8"/>
        <v>1659</v>
      </c>
      <c r="G17" s="2">
        <f>IF(F17=Z17,"---",F17-Z17)</f>
        <v>84</v>
      </c>
      <c r="H17" s="25">
        <f>IF(F17=Z17,"---",(F17-Z17)/Z17)</f>
        <v>5.3333333333333337E-2</v>
      </c>
      <c r="I17" s="16" t="s">
        <v>56</v>
      </c>
      <c r="J17" s="19">
        <f t="shared" si="9"/>
        <v>1357.7586206896553</v>
      </c>
      <c r="K17" s="17">
        <v>1575</v>
      </c>
      <c r="L17" s="63" t="str">
        <f>IFERROR(((K17-#REF!)/#REF!),"")</f>
        <v/>
      </c>
      <c r="N17" s="19" t="s">
        <v>24</v>
      </c>
      <c r="O17" s="17" t="s">
        <v>24</v>
      </c>
      <c r="P17" s="63" t="str">
        <f>IFERROR(((O17-#REF!)/#REF!),"")</f>
        <v/>
      </c>
      <c r="Q17" s="19"/>
      <c r="R17" s="19"/>
      <c r="T17" s="65"/>
      <c r="U17" s="19" t="s">
        <v>57</v>
      </c>
      <c r="V17" s="19">
        <f t="shared" si="11"/>
        <v>1344.2622950819673</v>
      </c>
      <c r="W17" s="17">
        <v>1640</v>
      </c>
      <c r="X17" s="63" t="str">
        <f>IFERROR(((W17-#REF!)/#REF!),"")</f>
        <v/>
      </c>
      <c r="Y17" s="13">
        <f t="shared" si="1"/>
        <v>1659</v>
      </c>
      <c r="Z17" s="13">
        <f t="shared" si="2"/>
        <v>1575</v>
      </c>
    </row>
    <row r="18" spans="1:26" x14ac:dyDescent="0.35">
      <c r="A18" s="26" t="s">
        <v>58</v>
      </c>
      <c r="B18" s="46"/>
      <c r="C18" s="27"/>
      <c r="D18" s="28"/>
      <c r="E18" s="37"/>
      <c r="F18" s="70"/>
      <c r="G18" s="35"/>
      <c r="H18" s="35"/>
      <c r="I18" s="39"/>
      <c r="J18" s="38"/>
      <c r="K18" s="38"/>
      <c r="L18" s="70" t="str">
        <f>IFERROR(((K18-#REF!)/#REF!),"")</f>
        <v/>
      </c>
      <c r="M18" s="47"/>
      <c r="N18" s="47"/>
      <c r="O18" s="38"/>
      <c r="P18" s="70" t="str">
        <f>IFERROR(((O18-#REF!)/#REF!),"")</f>
        <v/>
      </c>
      <c r="Q18" s="38"/>
      <c r="R18" s="38"/>
      <c r="S18" s="38"/>
      <c r="T18" s="41"/>
      <c r="U18" s="29"/>
      <c r="V18" s="29"/>
      <c r="W18" s="38"/>
      <c r="X18" s="62" t="str">
        <f>IFERROR(((W18-#REF!)/#REF!),"")</f>
        <v/>
      </c>
      <c r="Y18" s="13">
        <f t="shared" si="1"/>
        <v>0</v>
      </c>
      <c r="Z18" s="13">
        <f t="shared" si="2"/>
        <v>0</v>
      </c>
    </row>
    <row r="19" spans="1:26" x14ac:dyDescent="0.35">
      <c r="A19" s="6" t="s">
        <v>59</v>
      </c>
      <c r="B19" s="1" t="s">
        <v>27</v>
      </c>
      <c r="C19" s="1" t="s">
        <v>60</v>
      </c>
      <c r="D19" s="2">
        <f t="shared" ref="D19:D22" si="12">E19/1.21</f>
        <v>1304.9586776859505</v>
      </c>
      <c r="E19" s="20">
        <v>1579</v>
      </c>
      <c r="F19" s="20">
        <f t="shared" ref="F19:F22" si="13">ROUNDUP(E19*(1+$F$5),-1)-1</f>
        <v>1659</v>
      </c>
      <c r="G19" s="2">
        <f>IF(F19=Z19,"---",F19-Z19)</f>
        <v>130</v>
      </c>
      <c r="H19" s="25">
        <f>IF(F19=Z19,"---",(F19-Z19)/Z19)</f>
        <v>8.5022890778286467E-2</v>
      </c>
      <c r="I19" s="16" t="s">
        <v>61</v>
      </c>
      <c r="J19" s="19">
        <f t="shared" ref="J19:J22" si="14">K19/1.16</f>
        <v>1383.6206896551726</v>
      </c>
      <c r="K19" s="17">
        <v>1605</v>
      </c>
      <c r="L19" s="63" t="str">
        <f>IFERROR(((K19-#REF!)/#REF!),"")</f>
        <v/>
      </c>
      <c r="M19" s="19" t="s">
        <v>62</v>
      </c>
      <c r="N19" s="19">
        <f t="shared" ref="N19:N20" si="15">O19/1.2</f>
        <v>1274.1666666666667</v>
      </c>
      <c r="O19" s="17">
        <v>1529</v>
      </c>
      <c r="P19" s="63" t="str">
        <f>IFERROR(((O19-#REF!)/#REF!),"")</f>
        <v/>
      </c>
      <c r="Q19" s="19"/>
      <c r="R19" s="19"/>
      <c r="T19" s="65"/>
      <c r="U19" s="19" t="s">
        <v>64</v>
      </c>
      <c r="V19" s="19">
        <f t="shared" ref="V19:V20" si="16">W19/1.22</f>
        <v>1336.0655737704919</v>
      </c>
      <c r="W19" s="17">
        <v>1630</v>
      </c>
      <c r="X19" s="63" t="str">
        <f>IFERROR(((W19-#REF!)/#REF!),"")</f>
        <v/>
      </c>
      <c r="Y19" s="13">
        <f t="shared" si="1"/>
        <v>1659</v>
      </c>
      <c r="Z19" s="13">
        <f t="shared" si="2"/>
        <v>1529</v>
      </c>
    </row>
    <row r="20" spans="1:26" x14ac:dyDescent="0.35">
      <c r="A20" s="6" t="s">
        <v>59</v>
      </c>
      <c r="B20" s="1" t="s">
        <v>33</v>
      </c>
      <c r="C20" s="1" t="s">
        <v>65</v>
      </c>
      <c r="D20" s="2">
        <f t="shared" si="12"/>
        <v>1395.8677685950413</v>
      </c>
      <c r="E20" s="20">
        <v>1689</v>
      </c>
      <c r="F20" s="20">
        <f t="shared" si="13"/>
        <v>1779</v>
      </c>
      <c r="G20" s="2">
        <f>IF(F20=Z20,"---",F20-Z20)</f>
        <v>250</v>
      </c>
      <c r="H20" s="25">
        <f>IF(F20=Z20,"---",(F20-Z20)/Z20)</f>
        <v>0.16350555918901244</v>
      </c>
      <c r="I20" s="16" t="s">
        <v>66</v>
      </c>
      <c r="J20" s="19">
        <f t="shared" si="14"/>
        <v>1383.6206896551726</v>
      </c>
      <c r="K20" s="17">
        <v>1605</v>
      </c>
      <c r="L20" s="63" t="str">
        <f>IFERROR(((K20-#REF!)/#REF!),"")</f>
        <v/>
      </c>
      <c r="M20" s="19" t="s">
        <v>67</v>
      </c>
      <c r="N20" s="19">
        <f t="shared" si="15"/>
        <v>1274.1666666666667</v>
      </c>
      <c r="O20" s="17">
        <v>1529</v>
      </c>
      <c r="P20" s="63" t="str">
        <f>IFERROR(((O20-#REF!)/#REF!),"")</f>
        <v/>
      </c>
      <c r="Q20" s="19"/>
      <c r="R20" s="19"/>
      <c r="T20" s="65"/>
      <c r="U20" s="19" t="s">
        <v>68</v>
      </c>
      <c r="V20" s="19">
        <f t="shared" si="16"/>
        <v>1336.0655737704919</v>
      </c>
      <c r="W20" s="17">
        <v>1630</v>
      </c>
      <c r="X20" s="63" t="str">
        <f>IFERROR(((W20-#REF!)/#REF!),"")</f>
        <v/>
      </c>
      <c r="Y20" s="13">
        <f t="shared" si="1"/>
        <v>1779</v>
      </c>
      <c r="Z20" s="13">
        <f t="shared" si="2"/>
        <v>1529</v>
      </c>
    </row>
    <row r="21" spans="1:26" x14ac:dyDescent="0.35">
      <c r="A21" s="6" t="s">
        <v>59</v>
      </c>
      <c r="B21" s="1" t="s">
        <v>51</v>
      </c>
      <c r="C21" s="1" t="s">
        <v>69</v>
      </c>
      <c r="D21" s="2">
        <f t="shared" si="12"/>
        <v>1346.2809917355373</v>
      </c>
      <c r="E21" s="20">
        <v>1629</v>
      </c>
      <c r="F21" s="20">
        <f t="shared" si="13"/>
        <v>1719</v>
      </c>
      <c r="G21" s="2" t="str">
        <f>IF(F21=Z21,"---",F21-Z21)</f>
        <v>---</v>
      </c>
      <c r="H21" s="25" t="str">
        <f>IF(F21=Z21,"---",(F21-Z21)/Z21)</f>
        <v>---</v>
      </c>
      <c r="I21" s="16" t="s">
        <v>70</v>
      </c>
      <c r="J21" s="19">
        <f t="shared" si="14"/>
        <v>1530.1724137931035</v>
      </c>
      <c r="K21" s="17">
        <v>1775</v>
      </c>
      <c r="L21" s="63" t="str">
        <f>IFERROR(((K21-#REF!)/#REF!),"")</f>
        <v/>
      </c>
      <c r="N21" s="19" t="s">
        <v>24</v>
      </c>
      <c r="O21" s="17" t="s">
        <v>24</v>
      </c>
      <c r="P21" s="63" t="str">
        <f>IFERROR(((O21-#REF!)/#REF!),"")</f>
        <v/>
      </c>
      <c r="Q21" s="19"/>
      <c r="R21" s="19"/>
      <c r="T21" s="65"/>
      <c r="U21" s="19"/>
      <c r="V21" s="19" t="s">
        <v>24</v>
      </c>
      <c r="W21" s="17" t="s">
        <v>24</v>
      </c>
      <c r="X21" s="63" t="str">
        <f>IFERROR(((W21-#REF!)/#REF!),"")</f>
        <v/>
      </c>
      <c r="Y21" s="13">
        <f t="shared" si="1"/>
        <v>1775</v>
      </c>
      <c r="Z21" s="13">
        <f t="shared" si="2"/>
        <v>1719</v>
      </c>
    </row>
    <row r="22" spans="1:26" x14ac:dyDescent="0.35">
      <c r="A22" s="6" t="s">
        <v>59</v>
      </c>
      <c r="B22" s="1" t="s">
        <v>54</v>
      </c>
      <c r="C22" s="1" t="s">
        <v>71</v>
      </c>
      <c r="D22" s="2">
        <f t="shared" si="12"/>
        <v>1437.1900826446281</v>
      </c>
      <c r="E22" s="20">
        <v>1739</v>
      </c>
      <c r="F22" s="20">
        <f t="shared" si="13"/>
        <v>1829</v>
      </c>
      <c r="G22" s="2">
        <f>IF(F22=Z22,"---",F22-Z22)</f>
        <v>54</v>
      </c>
      <c r="H22" s="25">
        <f>IF(F22=Z22,"---",(F22-Z22)/Z22)</f>
        <v>3.0422535211267605E-2</v>
      </c>
      <c r="I22" s="16" t="s">
        <v>72</v>
      </c>
      <c r="J22" s="19">
        <f t="shared" si="14"/>
        <v>1530.1724137931035</v>
      </c>
      <c r="K22" s="17">
        <v>1775</v>
      </c>
      <c r="L22" s="63" t="str">
        <f>IFERROR(((K22-#REF!)/#REF!),"")</f>
        <v/>
      </c>
      <c r="N22" s="19" t="s">
        <v>24</v>
      </c>
      <c r="O22" s="17" t="s">
        <v>24</v>
      </c>
      <c r="P22" s="63" t="str">
        <f>IFERROR(((O22-#REF!)/#REF!),"")</f>
        <v/>
      </c>
      <c r="Q22" s="19"/>
      <c r="R22" s="19"/>
      <c r="T22" s="65"/>
      <c r="U22" s="19"/>
      <c r="V22" s="19" t="s">
        <v>24</v>
      </c>
      <c r="W22" s="17" t="s">
        <v>24</v>
      </c>
      <c r="X22" s="63" t="str">
        <f>IFERROR(((W22-#REF!)/#REF!),"")</f>
        <v/>
      </c>
      <c r="Y22" s="13">
        <f t="shared" si="1"/>
        <v>1829</v>
      </c>
      <c r="Z22" s="13">
        <f t="shared" si="2"/>
        <v>1775</v>
      </c>
    </row>
    <row r="23" spans="1:26" x14ac:dyDescent="0.35">
      <c r="A23" s="26" t="s">
        <v>74</v>
      </c>
      <c r="B23" s="46"/>
      <c r="C23" s="27"/>
      <c r="D23" s="28"/>
      <c r="E23" s="37"/>
      <c r="F23" s="70"/>
      <c r="G23" s="35"/>
      <c r="H23" s="35"/>
      <c r="I23" s="39"/>
      <c r="J23" s="38"/>
      <c r="K23" s="38"/>
      <c r="L23" s="70" t="str">
        <f>IFERROR(((K23-#REF!)/#REF!),"")</f>
        <v/>
      </c>
      <c r="M23" s="47"/>
      <c r="N23" s="47"/>
      <c r="O23" s="38"/>
      <c r="P23" s="70" t="str">
        <f>IFERROR(((O23-#REF!)/#REF!),"")</f>
        <v/>
      </c>
      <c r="Q23" s="38"/>
      <c r="R23" s="38"/>
      <c r="S23" s="38"/>
      <c r="T23" s="41"/>
      <c r="U23" s="29"/>
      <c r="V23" s="29"/>
      <c r="W23" s="38"/>
      <c r="X23" s="62" t="str">
        <f>IFERROR(((W23-#REF!)/#REF!),"")</f>
        <v/>
      </c>
      <c r="Y23" s="13">
        <f t="shared" si="1"/>
        <v>0</v>
      </c>
      <c r="Z23" s="13">
        <f t="shared" si="2"/>
        <v>0</v>
      </c>
    </row>
    <row r="24" spans="1:26" x14ac:dyDescent="0.35">
      <c r="A24" s="6" t="s">
        <v>75</v>
      </c>
      <c r="B24" s="1" t="s">
        <v>51</v>
      </c>
      <c r="C24" s="1" t="s">
        <v>76</v>
      </c>
      <c r="D24" s="2">
        <f>E24/1.21</f>
        <v>2362.8099173553719</v>
      </c>
      <c r="E24" s="20">
        <v>2859</v>
      </c>
      <c r="F24" s="20">
        <f t="shared" ref="F24:F29" si="17">ROUNDUP(E24*(1+$F$5),-1)-1</f>
        <v>3009</v>
      </c>
      <c r="G24" s="2">
        <f t="shared" ref="G24:G29" si="18">IF(F24=Z24,"---",F24-Z24)</f>
        <v>310</v>
      </c>
      <c r="H24" s="25">
        <f t="shared" ref="H24:H29" si="19">IF(F24=Z24,"---",(F24-Z24)/Z24)</f>
        <v>0.1148573545757688</v>
      </c>
      <c r="I24" s="16" t="s">
        <v>77</v>
      </c>
      <c r="J24" s="19">
        <f t="shared" ref="J24:J27" si="20">K24/1.16</f>
        <v>2512.9310344827586</v>
      </c>
      <c r="K24" s="17">
        <v>2915</v>
      </c>
      <c r="L24" s="63" t="str">
        <f>IFERROR(((K24-#REF!)/#REF!),"")</f>
        <v/>
      </c>
      <c r="M24" s="19" t="s">
        <v>78</v>
      </c>
      <c r="N24" s="19">
        <f t="shared" ref="N24:N25" si="21">O24/1.2</f>
        <v>2249.166666666667</v>
      </c>
      <c r="O24" s="17">
        <v>2699</v>
      </c>
      <c r="P24" s="63" t="str">
        <f>IFERROR(((O24-#REF!)/#REF!),"")</f>
        <v/>
      </c>
      <c r="Q24" s="19"/>
      <c r="R24" s="19"/>
      <c r="T24" s="65"/>
      <c r="U24" s="19" t="s">
        <v>80</v>
      </c>
      <c r="V24" s="19">
        <f t="shared" ref="V24:V29" si="22">W24/1.22</f>
        <v>2433.6065573770493</v>
      </c>
      <c r="W24" s="17">
        <v>2969</v>
      </c>
      <c r="X24" s="63" t="str">
        <f>IFERROR(((W24-#REF!)/#REF!),"")</f>
        <v/>
      </c>
      <c r="Y24" s="13">
        <f t="shared" si="1"/>
        <v>3009</v>
      </c>
      <c r="Z24" s="13">
        <f t="shared" si="2"/>
        <v>2699</v>
      </c>
    </row>
    <row r="25" spans="1:26" x14ac:dyDescent="0.35">
      <c r="A25" s="6" t="s">
        <v>75</v>
      </c>
      <c r="B25" s="1" t="s">
        <v>54</v>
      </c>
      <c r="C25" s="1" t="s">
        <v>81</v>
      </c>
      <c r="D25" s="2">
        <f t="shared" ref="D25:D85" si="23">E25/1.21</f>
        <v>2445.4545454545455</v>
      </c>
      <c r="E25" s="20">
        <v>2959</v>
      </c>
      <c r="F25" s="20">
        <f t="shared" si="17"/>
        <v>3109</v>
      </c>
      <c r="G25" s="2">
        <f t="shared" si="18"/>
        <v>410</v>
      </c>
      <c r="H25" s="25">
        <f t="shared" si="19"/>
        <v>0.15190811411633939</v>
      </c>
      <c r="I25" s="16" t="s">
        <v>82</v>
      </c>
      <c r="J25" s="19">
        <f t="shared" si="20"/>
        <v>2512.9310344827586</v>
      </c>
      <c r="K25" s="17">
        <v>2915</v>
      </c>
      <c r="L25" s="63" t="str">
        <f>IFERROR(((K25-#REF!)/#REF!),"")</f>
        <v/>
      </c>
      <c r="M25" s="19" t="s">
        <v>83</v>
      </c>
      <c r="N25" s="19">
        <f t="shared" si="21"/>
        <v>2249.166666666667</v>
      </c>
      <c r="O25" s="17">
        <v>2699</v>
      </c>
      <c r="P25" s="63" t="str">
        <f>IFERROR(((O25-#REF!)/#REF!),"")</f>
        <v/>
      </c>
      <c r="Q25" s="19"/>
      <c r="R25" s="19"/>
      <c r="T25" s="65"/>
      <c r="U25" s="19" t="s">
        <v>85</v>
      </c>
      <c r="V25" s="19">
        <f t="shared" si="22"/>
        <v>2433.6065573770493</v>
      </c>
      <c r="W25" s="17">
        <v>2969</v>
      </c>
      <c r="X25" s="63" t="str">
        <f>IFERROR(((W25-#REF!)/#REF!),"")</f>
        <v/>
      </c>
      <c r="Y25" s="13">
        <f t="shared" si="1"/>
        <v>3109</v>
      </c>
      <c r="Z25" s="13">
        <f t="shared" si="2"/>
        <v>2699</v>
      </c>
    </row>
    <row r="26" spans="1:26" x14ac:dyDescent="0.35">
      <c r="A26" s="6" t="s">
        <v>75</v>
      </c>
      <c r="B26" s="1" t="s">
        <v>86</v>
      </c>
      <c r="C26" s="1" t="s">
        <v>87</v>
      </c>
      <c r="D26" s="2">
        <f t="shared" si="23"/>
        <v>2610.7438016528927</v>
      </c>
      <c r="E26" s="20">
        <v>3159</v>
      </c>
      <c r="F26" s="20">
        <f t="shared" si="17"/>
        <v>3319</v>
      </c>
      <c r="G26" s="2" t="str">
        <f t="shared" si="18"/>
        <v>---</v>
      </c>
      <c r="H26" s="25" t="str">
        <f t="shared" si="19"/>
        <v>---</v>
      </c>
      <c r="I26" s="16"/>
      <c r="J26" s="19" t="s">
        <v>24</v>
      </c>
      <c r="K26" s="17" t="s">
        <v>24</v>
      </c>
      <c r="L26" s="63" t="str">
        <f>IFERROR(((K26-#REF!)/#REF!),"")</f>
        <v/>
      </c>
      <c r="N26" s="19" t="s">
        <v>24</v>
      </c>
      <c r="O26" s="17" t="s">
        <v>24</v>
      </c>
      <c r="P26" s="63" t="str">
        <f>IFERROR(((O26-#REF!)/#REF!),"")</f>
        <v/>
      </c>
      <c r="Q26" s="19"/>
      <c r="R26" s="19"/>
      <c r="T26" s="65"/>
      <c r="U26" s="19" t="s">
        <v>88</v>
      </c>
      <c r="V26" s="19">
        <f t="shared" si="22"/>
        <v>2832.7868852459019</v>
      </c>
      <c r="W26" s="17">
        <v>3456</v>
      </c>
      <c r="X26" s="63" t="str">
        <f>IFERROR(((W26-#REF!)/#REF!),"")</f>
        <v/>
      </c>
      <c r="Y26" s="13">
        <f t="shared" si="1"/>
        <v>3456</v>
      </c>
      <c r="Z26" s="13">
        <f t="shared" si="2"/>
        <v>3319</v>
      </c>
    </row>
    <row r="27" spans="1:26" x14ac:dyDescent="0.35">
      <c r="A27" s="6" t="s">
        <v>75</v>
      </c>
      <c r="B27" s="1" t="s">
        <v>89</v>
      </c>
      <c r="C27" s="1" t="s">
        <v>90</v>
      </c>
      <c r="D27" s="2">
        <f t="shared" si="23"/>
        <v>2701.6528925619837</v>
      </c>
      <c r="E27" s="20">
        <v>3269</v>
      </c>
      <c r="F27" s="20">
        <f t="shared" si="17"/>
        <v>3439</v>
      </c>
      <c r="G27" s="2" t="str">
        <f t="shared" si="18"/>
        <v>---</v>
      </c>
      <c r="H27" s="25" t="str">
        <f t="shared" si="19"/>
        <v>---</v>
      </c>
      <c r="I27" s="16" t="s">
        <v>91</v>
      </c>
      <c r="J27" s="19">
        <f t="shared" si="20"/>
        <v>3064.6551724137935</v>
      </c>
      <c r="K27" s="17">
        <v>3555</v>
      </c>
      <c r="L27" s="63" t="str">
        <f>IFERROR(((K27-#REF!)/#REF!),"")</f>
        <v/>
      </c>
      <c r="M27" s="19" t="s">
        <v>427</v>
      </c>
      <c r="N27" s="19" t="s">
        <v>24</v>
      </c>
      <c r="O27" s="17" t="s">
        <v>24</v>
      </c>
      <c r="P27" s="63" t="str">
        <f>IFERROR(((O27-#REF!)/#REF!),"")</f>
        <v/>
      </c>
      <c r="Q27" s="19"/>
      <c r="R27" s="19"/>
      <c r="T27" s="65"/>
      <c r="U27" s="19" t="s">
        <v>92</v>
      </c>
      <c r="V27" s="19">
        <f t="shared" si="22"/>
        <v>2832.7868852459019</v>
      </c>
      <c r="W27" s="17">
        <v>3456</v>
      </c>
      <c r="X27" s="63" t="str">
        <f>IFERROR(((W27-#REF!)/#REF!),"")</f>
        <v/>
      </c>
      <c r="Y27" s="13">
        <f t="shared" si="1"/>
        <v>3555</v>
      </c>
      <c r="Z27" s="13">
        <f t="shared" si="2"/>
        <v>3439</v>
      </c>
    </row>
    <row r="28" spans="1:26" x14ac:dyDescent="0.35">
      <c r="A28" s="6" t="s">
        <v>75</v>
      </c>
      <c r="B28" s="1" t="s">
        <v>93</v>
      </c>
      <c r="C28" s="1" t="s">
        <v>94</v>
      </c>
      <c r="D28" s="2">
        <f t="shared" si="23"/>
        <v>2866.9421487603308</v>
      </c>
      <c r="E28" s="20">
        <v>3469</v>
      </c>
      <c r="F28" s="20">
        <f t="shared" si="17"/>
        <v>3649</v>
      </c>
      <c r="G28" s="2" t="str">
        <f t="shared" si="18"/>
        <v>---</v>
      </c>
      <c r="H28" s="25" t="str">
        <f t="shared" si="19"/>
        <v>---</v>
      </c>
      <c r="I28" s="16"/>
      <c r="J28" s="19" t="s">
        <v>24</v>
      </c>
      <c r="K28" s="17" t="s">
        <v>24</v>
      </c>
      <c r="L28" s="63" t="str">
        <f>IFERROR(((K28-#REF!)/#REF!),"")</f>
        <v/>
      </c>
      <c r="N28" s="19" t="s">
        <v>24</v>
      </c>
      <c r="O28" s="17" t="s">
        <v>24</v>
      </c>
      <c r="P28" s="63" t="str">
        <f>IFERROR(((O28-#REF!)/#REF!),"")</f>
        <v/>
      </c>
      <c r="Q28" s="19"/>
      <c r="R28" s="19"/>
      <c r="T28" s="65"/>
      <c r="U28" s="19"/>
      <c r="V28" s="19" t="s">
        <v>24</v>
      </c>
      <c r="W28" s="17" t="s">
        <v>24</v>
      </c>
      <c r="X28" s="63" t="str">
        <f>IFERROR(((W28-#REF!)/#REF!),"")</f>
        <v/>
      </c>
      <c r="Y28" s="13">
        <f t="shared" si="1"/>
        <v>3649</v>
      </c>
      <c r="Z28" s="13">
        <f t="shared" si="2"/>
        <v>3649</v>
      </c>
    </row>
    <row r="29" spans="1:26" x14ac:dyDescent="0.35">
      <c r="A29" s="6" t="s">
        <v>75</v>
      </c>
      <c r="B29" s="1" t="s">
        <v>96</v>
      </c>
      <c r="C29" s="1" t="s">
        <v>97</v>
      </c>
      <c r="D29" s="2">
        <f t="shared" si="23"/>
        <v>2949.5867768595044</v>
      </c>
      <c r="E29" s="20">
        <v>3569</v>
      </c>
      <c r="F29" s="20">
        <f t="shared" si="17"/>
        <v>3749</v>
      </c>
      <c r="G29" s="2">
        <f t="shared" si="18"/>
        <v>293</v>
      </c>
      <c r="H29" s="25">
        <f t="shared" si="19"/>
        <v>8.4780092592592587E-2</v>
      </c>
      <c r="I29" s="16"/>
      <c r="J29" s="19" t="s">
        <v>24</v>
      </c>
      <c r="K29" s="17" t="s">
        <v>24</v>
      </c>
      <c r="L29" s="63" t="str">
        <f>IFERROR(((K29-#REF!)/#REF!),"")</f>
        <v/>
      </c>
      <c r="N29" s="19" t="s">
        <v>24</v>
      </c>
      <c r="O29" s="17" t="s">
        <v>24</v>
      </c>
      <c r="P29" s="63" t="str">
        <f>IFERROR(((O29-#REF!)/#REF!),"")</f>
        <v/>
      </c>
      <c r="Q29" s="19"/>
      <c r="R29" s="19"/>
      <c r="T29" s="65"/>
      <c r="U29" s="19" t="s">
        <v>99</v>
      </c>
      <c r="V29" s="19">
        <f t="shared" si="22"/>
        <v>2832.7868852459019</v>
      </c>
      <c r="W29" s="17">
        <v>3456</v>
      </c>
      <c r="X29" s="63" t="str">
        <f>IFERROR(((W29-#REF!)/#REF!),"")</f>
        <v/>
      </c>
      <c r="Y29" s="13">
        <f t="shared" si="1"/>
        <v>3749</v>
      </c>
      <c r="Z29" s="13">
        <f t="shared" si="2"/>
        <v>3456</v>
      </c>
    </row>
    <row r="30" spans="1:26" x14ac:dyDescent="0.35">
      <c r="A30" s="26" t="s">
        <v>100</v>
      </c>
      <c r="B30" s="46"/>
      <c r="C30" s="27"/>
      <c r="D30" s="28"/>
      <c r="E30" s="37"/>
      <c r="F30" s="70"/>
      <c r="G30" s="35"/>
      <c r="H30" s="35"/>
      <c r="I30" s="39"/>
      <c r="J30" s="38"/>
      <c r="K30" s="38"/>
      <c r="L30" s="70" t="str">
        <f>IFERROR(((K30-#REF!)/#REF!),"")</f>
        <v/>
      </c>
      <c r="M30" s="47"/>
      <c r="N30" s="47"/>
      <c r="O30" s="38"/>
      <c r="P30" s="70" t="str">
        <f>IFERROR(((O30-#REF!)/#REF!),"")</f>
        <v/>
      </c>
      <c r="Q30" s="38"/>
      <c r="R30" s="38"/>
      <c r="S30" s="38"/>
      <c r="T30" s="41"/>
      <c r="U30" s="29"/>
      <c r="V30" s="29"/>
      <c r="W30" s="38"/>
      <c r="X30" s="62" t="str">
        <f>IFERROR(((W30-#REF!)/#REF!),"")</f>
        <v/>
      </c>
      <c r="Y30" s="13">
        <f t="shared" si="1"/>
        <v>0</v>
      </c>
      <c r="Z30" s="13">
        <f t="shared" si="2"/>
        <v>0</v>
      </c>
    </row>
    <row r="31" spans="1:26" x14ac:dyDescent="0.35">
      <c r="A31" s="6" t="s">
        <v>101</v>
      </c>
      <c r="B31" s="1" t="s">
        <v>51</v>
      </c>
      <c r="C31" s="1" t="s">
        <v>102</v>
      </c>
      <c r="D31" s="2">
        <f t="shared" si="23"/>
        <v>2528.0991735537191</v>
      </c>
      <c r="E31" s="20">
        <v>3059</v>
      </c>
      <c r="F31" s="20">
        <f t="shared" ref="F31:F37" si="24">ROUNDUP(E31*(1+$F$5),-1)-1</f>
        <v>3219</v>
      </c>
      <c r="G31" s="2" t="str">
        <f t="shared" ref="G31:G37" si="25">IF(F31=Z31,"---",F31-Z31)</f>
        <v>---</v>
      </c>
      <c r="H31" s="25" t="str">
        <f t="shared" ref="H31:H37" si="26">IF(F31=Z31,"---",(F31-Z31)/Z31)</f>
        <v>---</v>
      </c>
      <c r="I31" s="16" t="s">
        <v>103</v>
      </c>
      <c r="J31" s="19">
        <f t="shared" ref="J31:J34" si="27">K31/1.16</f>
        <v>2883.6206896551726</v>
      </c>
      <c r="K31" s="17">
        <v>3345</v>
      </c>
      <c r="L31" s="63" t="str">
        <f>IFERROR(((K31-#REF!)/#REF!),"")</f>
        <v/>
      </c>
      <c r="M31" s="19" t="s">
        <v>104</v>
      </c>
      <c r="N31" s="19">
        <f t="shared" ref="N31:N36" si="28">O31/1.2</f>
        <v>2749.166666666667</v>
      </c>
      <c r="O31" s="17">
        <v>3299</v>
      </c>
      <c r="P31" s="63" t="str">
        <f>IFERROR(((O31-#REF!)/#REF!),"")</f>
        <v/>
      </c>
      <c r="Q31" s="19"/>
      <c r="R31" s="19"/>
      <c r="T31" s="65"/>
      <c r="U31" s="19" t="s">
        <v>106</v>
      </c>
      <c r="V31" s="19">
        <f t="shared" ref="V31:V36" si="29">W31/1.22</f>
        <v>2722.9508196721313</v>
      </c>
      <c r="W31" s="17">
        <v>3322</v>
      </c>
      <c r="X31" s="63" t="str">
        <f>IFERROR(((W31-#REF!)/#REF!),"")</f>
        <v/>
      </c>
      <c r="Y31" s="13">
        <f t="shared" si="1"/>
        <v>3345</v>
      </c>
      <c r="Z31" s="13">
        <f t="shared" si="2"/>
        <v>3219</v>
      </c>
    </row>
    <row r="32" spans="1:26" x14ac:dyDescent="0.35">
      <c r="A32" s="6" t="s">
        <v>101</v>
      </c>
      <c r="B32" s="1" t="s">
        <v>54</v>
      </c>
      <c r="C32" s="1" t="s">
        <v>107</v>
      </c>
      <c r="D32" s="2">
        <f t="shared" si="23"/>
        <v>2610.7438016528927</v>
      </c>
      <c r="E32" s="20">
        <v>3159</v>
      </c>
      <c r="F32" s="20">
        <f t="shared" si="24"/>
        <v>3319</v>
      </c>
      <c r="G32" s="2">
        <f t="shared" si="25"/>
        <v>20</v>
      </c>
      <c r="H32" s="25">
        <f t="shared" si="26"/>
        <v>6.062443164595332E-3</v>
      </c>
      <c r="I32" s="16" t="s">
        <v>108</v>
      </c>
      <c r="J32" s="19">
        <f t="shared" si="27"/>
        <v>2883.6206896551726</v>
      </c>
      <c r="K32" s="17">
        <v>3345</v>
      </c>
      <c r="L32" s="63" t="str">
        <f>IFERROR(((K32-#REF!)/#REF!),"")</f>
        <v/>
      </c>
      <c r="M32" s="19" t="s">
        <v>109</v>
      </c>
      <c r="N32" s="19">
        <f t="shared" si="28"/>
        <v>2749.166666666667</v>
      </c>
      <c r="O32" s="17">
        <v>3299</v>
      </c>
      <c r="P32" s="63" t="str">
        <f>IFERROR(((O32-#REF!)/#REF!),"")</f>
        <v/>
      </c>
      <c r="Q32" s="19"/>
      <c r="R32" s="19"/>
      <c r="T32" s="65"/>
      <c r="U32" s="19" t="s">
        <v>111</v>
      </c>
      <c r="V32" s="19">
        <f t="shared" si="29"/>
        <v>2722.9508196721313</v>
      </c>
      <c r="W32" s="17">
        <v>3322</v>
      </c>
      <c r="X32" s="63" t="str">
        <f>IFERROR(((W32-#REF!)/#REF!),"")</f>
        <v/>
      </c>
      <c r="Y32" s="13">
        <f t="shared" si="1"/>
        <v>3345</v>
      </c>
      <c r="Z32" s="13">
        <f t="shared" si="2"/>
        <v>3299</v>
      </c>
    </row>
    <row r="33" spans="1:26" x14ac:dyDescent="0.35">
      <c r="A33" s="6" t="s">
        <v>101</v>
      </c>
      <c r="B33" s="1" t="s">
        <v>86</v>
      </c>
      <c r="C33" s="1" t="s">
        <v>112</v>
      </c>
      <c r="D33" s="2">
        <f t="shared" si="23"/>
        <v>2784.2975206611573</v>
      </c>
      <c r="E33" s="20">
        <v>3369</v>
      </c>
      <c r="F33" s="20">
        <f t="shared" si="24"/>
        <v>3539</v>
      </c>
      <c r="G33" s="2" t="str">
        <f t="shared" si="25"/>
        <v>---</v>
      </c>
      <c r="H33" s="25" t="str">
        <f t="shared" si="26"/>
        <v>---</v>
      </c>
      <c r="I33" s="16" t="s">
        <v>113</v>
      </c>
      <c r="J33" s="19">
        <f t="shared" si="27"/>
        <v>3435.344827586207</v>
      </c>
      <c r="K33" s="17">
        <v>3985</v>
      </c>
      <c r="L33" s="63" t="str">
        <f>IFERROR(((K33-#REF!)/#REF!),"")</f>
        <v/>
      </c>
      <c r="N33" s="19" t="s">
        <v>24</v>
      </c>
      <c r="O33" s="17" t="s">
        <v>24</v>
      </c>
      <c r="P33" s="63" t="str">
        <f>IFERROR(((O33-#REF!)/#REF!),"")</f>
        <v/>
      </c>
      <c r="Q33" s="19"/>
      <c r="R33" s="19"/>
      <c r="T33" s="65"/>
      <c r="U33" s="19" t="s">
        <v>115</v>
      </c>
      <c r="V33" s="19">
        <f t="shared" si="29"/>
        <v>3254.0983606557379</v>
      </c>
      <c r="W33" s="17">
        <v>3970</v>
      </c>
      <c r="X33" s="63" t="str">
        <f>IFERROR(((W33-#REF!)/#REF!),"")</f>
        <v/>
      </c>
      <c r="Y33" s="13">
        <f t="shared" si="1"/>
        <v>3985</v>
      </c>
      <c r="Z33" s="13">
        <f t="shared" si="2"/>
        <v>3539</v>
      </c>
    </row>
    <row r="34" spans="1:26" x14ac:dyDescent="0.35">
      <c r="A34" s="6" t="s">
        <v>101</v>
      </c>
      <c r="B34" s="1" t="s">
        <v>89</v>
      </c>
      <c r="C34" s="1" t="s">
        <v>116</v>
      </c>
      <c r="D34" s="2">
        <f t="shared" si="23"/>
        <v>2866.9421487603308</v>
      </c>
      <c r="E34" s="20">
        <v>3469</v>
      </c>
      <c r="F34" s="20">
        <f t="shared" si="24"/>
        <v>3649</v>
      </c>
      <c r="G34" s="2" t="str">
        <f t="shared" si="25"/>
        <v>---</v>
      </c>
      <c r="H34" s="25" t="str">
        <f t="shared" si="26"/>
        <v>---</v>
      </c>
      <c r="I34" s="16" t="s">
        <v>117</v>
      </c>
      <c r="J34" s="19">
        <f t="shared" si="27"/>
        <v>3435.344827586207</v>
      </c>
      <c r="K34" s="17">
        <v>3985</v>
      </c>
      <c r="L34" s="63" t="str">
        <f>IFERROR(((K34-#REF!)/#REF!),"")</f>
        <v/>
      </c>
      <c r="N34" s="19" t="s">
        <v>24</v>
      </c>
      <c r="O34" s="17" t="s">
        <v>24</v>
      </c>
      <c r="P34" s="63" t="str">
        <f>IFERROR(((O34-#REF!)/#REF!),"")</f>
        <v/>
      </c>
      <c r="Q34" s="19"/>
      <c r="R34" s="19"/>
      <c r="T34" s="65"/>
      <c r="U34" s="19" t="s">
        <v>119</v>
      </c>
      <c r="V34" s="19">
        <f t="shared" si="29"/>
        <v>3254.0983606557379</v>
      </c>
      <c r="W34" s="17">
        <v>3970</v>
      </c>
      <c r="X34" s="63" t="str">
        <f>IFERROR(((W34-#REF!)/#REF!),"")</f>
        <v/>
      </c>
      <c r="Y34" s="13">
        <f t="shared" si="1"/>
        <v>3985</v>
      </c>
      <c r="Z34" s="13">
        <f t="shared" si="2"/>
        <v>3649</v>
      </c>
    </row>
    <row r="35" spans="1:26" x14ac:dyDescent="0.35">
      <c r="A35" s="6" t="s">
        <v>101</v>
      </c>
      <c r="B35" s="1" t="s">
        <v>93</v>
      </c>
      <c r="C35" s="1" t="s">
        <v>120</v>
      </c>
      <c r="D35" s="2">
        <f t="shared" si="23"/>
        <v>3073.5537190082646</v>
      </c>
      <c r="E35" s="20">
        <v>3719</v>
      </c>
      <c r="F35" s="20">
        <f t="shared" si="24"/>
        <v>3909</v>
      </c>
      <c r="G35" s="2">
        <f t="shared" si="25"/>
        <v>310</v>
      </c>
      <c r="H35" s="25">
        <f t="shared" si="26"/>
        <v>8.6135037510419565E-2</v>
      </c>
      <c r="I35" s="16"/>
      <c r="J35" s="19" t="s">
        <v>24</v>
      </c>
      <c r="K35" s="17" t="s">
        <v>24</v>
      </c>
      <c r="L35" s="63" t="str">
        <f>IFERROR(((K35-#REF!)/#REF!),"")</f>
        <v/>
      </c>
      <c r="M35" s="19" t="s">
        <v>121</v>
      </c>
      <c r="N35" s="19">
        <f t="shared" si="28"/>
        <v>2999.166666666667</v>
      </c>
      <c r="O35" s="17">
        <v>3599</v>
      </c>
      <c r="P35" s="63" t="str">
        <f>IFERROR(((O35-#REF!)/#REF!),"")</f>
        <v/>
      </c>
      <c r="Q35" s="19"/>
      <c r="R35" s="19"/>
      <c r="T35" s="65"/>
      <c r="U35" s="19" t="s">
        <v>123</v>
      </c>
      <c r="V35" s="19">
        <f t="shared" si="29"/>
        <v>3140.9836065573772</v>
      </c>
      <c r="W35" s="17">
        <v>3832</v>
      </c>
      <c r="X35" s="63" t="str">
        <f>IFERROR(((W35-#REF!)/#REF!),"")</f>
        <v/>
      </c>
      <c r="Y35" s="13">
        <f t="shared" si="1"/>
        <v>3909</v>
      </c>
      <c r="Z35" s="13">
        <f t="shared" si="2"/>
        <v>3599</v>
      </c>
    </row>
    <row r="36" spans="1:26" x14ac:dyDescent="0.35">
      <c r="A36" s="72" t="s">
        <v>101</v>
      </c>
      <c r="B36" s="73" t="s">
        <v>96</v>
      </c>
      <c r="C36" s="73" t="s">
        <v>124</v>
      </c>
      <c r="D36" s="74">
        <f t="shared" si="23"/>
        <v>3114.8760330578511</v>
      </c>
      <c r="E36" s="75">
        <v>3769</v>
      </c>
      <c r="F36" s="20">
        <f t="shared" si="24"/>
        <v>3959</v>
      </c>
      <c r="G36" s="2">
        <f t="shared" si="25"/>
        <v>360</v>
      </c>
      <c r="H36" s="25">
        <f t="shared" si="26"/>
        <v>0.10002778549597111</v>
      </c>
      <c r="I36" s="16"/>
      <c r="J36" s="19" t="s">
        <v>24</v>
      </c>
      <c r="K36" s="17" t="s">
        <v>24</v>
      </c>
      <c r="L36" s="63" t="str">
        <f>IFERROR(((K36-#REF!)/#REF!),"")</f>
        <v/>
      </c>
      <c r="M36" s="19" t="s">
        <v>125</v>
      </c>
      <c r="N36" s="19">
        <f t="shared" si="28"/>
        <v>2999.166666666667</v>
      </c>
      <c r="O36" s="17">
        <v>3599</v>
      </c>
      <c r="P36" s="63" t="str">
        <f>IFERROR(((O36-#REF!)/#REF!),"")</f>
        <v/>
      </c>
      <c r="Q36" s="19"/>
      <c r="R36" s="19"/>
      <c r="T36" s="65"/>
      <c r="U36" s="19" t="s">
        <v>127</v>
      </c>
      <c r="V36" s="19">
        <f t="shared" si="29"/>
        <v>3140.9836065573772</v>
      </c>
      <c r="W36" s="17">
        <v>3832</v>
      </c>
      <c r="X36" s="63" t="str">
        <f>IFERROR(((W36-#REF!)/#REF!),"")</f>
        <v/>
      </c>
      <c r="Y36" s="13">
        <f t="shared" si="1"/>
        <v>3959</v>
      </c>
      <c r="Z36" s="13">
        <f t="shared" si="2"/>
        <v>3599</v>
      </c>
    </row>
    <row r="37" spans="1:26" x14ac:dyDescent="0.35">
      <c r="A37" s="6" t="s">
        <v>101</v>
      </c>
      <c r="B37" s="1" t="s">
        <v>128</v>
      </c>
      <c r="C37" s="1" t="s">
        <v>129</v>
      </c>
      <c r="D37" s="2">
        <f t="shared" si="23"/>
        <v>3379.3388429752067</v>
      </c>
      <c r="E37" s="20">
        <v>4089</v>
      </c>
      <c r="F37" s="20">
        <f t="shared" si="24"/>
        <v>4299</v>
      </c>
      <c r="G37" s="2" t="str">
        <f t="shared" si="25"/>
        <v>---</v>
      </c>
      <c r="H37" s="25" t="str">
        <f t="shared" si="26"/>
        <v>---</v>
      </c>
      <c r="I37" s="16"/>
      <c r="J37" s="19" t="s">
        <v>24</v>
      </c>
      <c r="K37" s="17" t="s">
        <v>24</v>
      </c>
      <c r="L37" s="63" t="str">
        <f>IFERROR(((K37-#REF!)/#REF!),"")</f>
        <v/>
      </c>
      <c r="N37" s="19" t="s">
        <v>24</v>
      </c>
      <c r="O37" s="17" t="s">
        <v>24</v>
      </c>
      <c r="P37" s="63" t="str">
        <f>IFERROR(((O37-#REF!)/#REF!),"")</f>
        <v/>
      </c>
      <c r="Q37" s="19"/>
      <c r="R37" s="19"/>
      <c r="T37" s="65"/>
      <c r="U37" s="19"/>
      <c r="V37" s="19" t="s">
        <v>24</v>
      </c>
      <c r="W37" s="17" t="s">
        <v>24</v>
      </c>
      <c r="X37" s="63" t="str">
        <f>IFERROR(((W37-#REF!)/#REF!),"")</f>
        <v/>
      </c>
      <c r="Y37" s="13">
        <f t="shared" si="1"/>
        <v>4299</v>
      </c>
      <c r="Z37" s="13">
        <f t="shared" si="2"/>
        <v>4299</v>
      </c>
    </row>
    <row r="38" spans="1:26" x14ac:dyDescent="0.35">
      <c r="A38" s="26" t="s">
        <v>130</v>
      </c>
      <c r="B38" s="46"/>
      <c r="C38" s="27"/>
      <c r="D38" s="28"/>
      <c r="E38" s="37"/>
      <c r="F38" s="70"/>
      <c r="G38" s="35"/>
      <c r="H38" s="35"/>
      <c r="I38" s="39"/>
      <c r="J38" s="38"/>
      <c r="K38" s="38"/>
      <c r="L38" s="70" t="str">
        <f>IFERROR(((K38-#REF!)/#REF!),"")</f>
        <v/>
      </c>
      <c r="M38" s="47"/>
      <c r="N38" s="47"/>
      <c r="O38" s="38"/>
      <c r="P38" s="70" t="str">
        <f>IFERROR(((O38-#REF!)/#REF!),"")</f>
        <v/>
      </c>
      <c r="Q38" s="38"/>
      <c r="R38" s="38"/>
      <c r="S38" s="38"/>
      <c r="T38" s="41"/>
      <c r="U38" s="29"/>
      <c r="V38" s="29"/>
      <c r="W38" s="38"/>
      <c r="X38" s="62" t="str">
        <f>IFERROR(((W38-#REF!)/#REF!),"")</f>
        <v/>
      </c>
      <c r="Y38" s="13">
        <f t="shared" si="1"/>
        <v>0</v>
      </c>
      <c r="Z38" s="13">
        <f t="shared" si="2"/>
        <v>0</v>
      </c>
    </row>
    <row r="39" spans="1:26" x14ac:dyDescent="0.35">
      <c r="A39" s="6" t="s">
        <v>131</v>
      </c>
      <c r="B39" s="1" t="s">
        <v>51</v>
      </c>
      <c r="C39" s="1" t="s">
        <v>132</v>
      </c>
      <c r="D39" s="2">
        <f t="shared" si="23"/>
        <v>2726.4462809917354</v>
      </c>
      <c r="E39" s="20">
        <v>3299</v>
      </c>
      <c r="F39" s="20">
        <f t="shared" ref="F39:F45" si="30">ROUNDUP(E39*(1+$F$5),-1)-1</f>
        <v>3469</v>
      </c>
      <c r="G39" s="2" t="str">
        <f t="shared" ref="G39:G46" si="31">IF(F39=Z39,"---",F39-Z39)</f>
        <v>---</v>
      </c>
      <c r="H39" s="25" t="str">
        <f t="shared" ref="H39:H46" si="32">IF(F39=Z39,"---",(F39-Z39)/Z39)</f>
        <v>---</v>
      </c>
      <c r="I39" s="16" t="s">
        <v>133</v>
      </c>
      <c r="J39" s="19">
        <f t="shared" ref="J39:J45" si="33">K39/1.16</f>
        <v>3064.6551724137935</v>
      </c>
      <c r="K39" s="17">
        <v>3555</v>
      </c>
      <c r="L39" s="63" t="str">
        <f>IFERROR(((K39-#REF!)/#REF!),"")</f>
        <v/>
      </c>
      <c r="M39" s="19" t="s">
        <v>134</v>
      </c>
      <c r="N39" s="19">
        <f t="shared" ref="N39:N45" si="34">O39/1.2</f>
        <v>2957.5</v>
      </c>
      <c r="O39" s="17">
        <v>3549</v>
      </c>
      <c r="P39" s="63" t="str">
        <f>IFERROR(((O39-#REF!)/#REF!),"")</f>
        <v/>
      </c>
      <c r="Q39" s="19"/>
      <c r="R39" s="19"/>
      <c r="T39" s="65"/>
      <c r="U39" s="19" t="s">
        <v>136</v>
      </c>
      <c r="V39" s="19">
        <f t="shared" ref="V39:V45" si="35">W39/1.22</f>
        <v>2949.1803278688526</v>
      </c>
      <c r="W39" s="17">
        <v>3598</v>
      </c>
      <c r="X39" s="63" t="str">
        <f>IFERROR(((W39-#REF!)/#REF!),"")</f>
        <v/>
      </c>
      <c r="Y39" s="13">
        <f t="shared" si="1"/>
        <v>3598</v>
      </c>
      <c r="Z39" s="13">
        <f t="shared" si="2"/>
        <v>3469</v>
      </c>
    </row>
    <row r="40" spans="1:26" x14ac:dyDescent="0.35">
      <c r="A40" s="6" t="s">
        <v>131</v>
      </c>
      <c r="B40" s="1" t="s">
        <v>54</v>
      </c>
      <c r="C40" s="1" t="s">
        <v>137</v>
      </c>
      <c r="D40" s="2">
        <f t="shared" si="23"/>
        <v>2850.413223140496</v>
      </c>
      <c r="E40" s="20">
        <v>3449</v>
      </c>
      <c r="F40" s="20">
        <f t="shared" si="30"/>
        <v>3629</v>
      </c>
      <c r="G40" s="2">
        <f t="shared" si="31"/>
        <v>80</v>
      </c>
      <c r="H40" s="25">
        <f t="shared" si="32"/>
        <v>2.2541561003099463E-2</v>
      </c>
      <c r="I40" s="16" t="s">
        <v>138</v>
      </c>
      <c r="J40" s="19">
        <f t="shared" si="33"/>
        <v>3064.6551724137935</v>
      </c>
      <c r="K40" s="17">
        <v>3555</v>
      </c>
      <c r="L40" s="63" t="str">
        <f>IFERROR(((K40-#REF!)/#REF!),"")</f>
        <v/>
      </c>
      <c r="M40" s="19" t="s">
        <v>139</v>
      </c>
      <c r="N40" s="19">
        <f t="shared" si="34"/>
        <v>2957.5</v>
      </c>
      <c r="O40" s="17">
        <v>3549</v>
      </c>
      <c r="P40" s="63" t="str">
        <f>IFERROR(((O40-#REF!)/#REF!),"")</f>
        <v/>
      </c>
      <c r="Q40" s="19"/>
      <c r="R40" s="19"/>
      <c r="T40" s="65"/>
      <c r="U40" s="19" t="s">
        <v>141</v>
      </c>
      <c r="V40" s="19">
        <f t="shared" si="35"/>
        <v>2949.1803278688526</v>
      </c>
      <c r="W40" s="17">
        <v>3598</v>
      </c>
      <c r="X40" s="63" t="str">
        <f>IFERROR(((W40-#REF!)/#REF!),"")</f>
        <v/>
      </c>
      <c r="Y40" s="13">
        <f t="shared" ref="Y40:Y71" si="36">MAX(F40,K40,O40,S40,W40)</f>
        <v>3629</v>
      </c>
      <c r="Z40" s="13">
        <f t="shared" ref="Z40:Z71" si="37">MIN(F40,K40,O40,S40,W40)</f>
        <v>3549</v>
      </c>
    </row>
    <row r="41" spans="1:26" x14ac:dyDescent="0.35">
      <c r="A41" s="6" t="s">
        <v>131</v>
      </c>
      <c r="B41" s="1" t="s">
        <v>86</v>
      </c>
      <c r="C41" s="1" t="s">
        <v>142</v>
      </c>
      <c r="D41" s="2">
        <f t="shared" si="23"/>
        <v>3197.5206611570247</v>
      </c>
      <c r="E41" s="20">
        <v>3869</v>
      </c>
      <c r="F41" s="20">
        <f t="shared" si="30"/>
        <v>4069</v>
      </c>
      <c r="G41" s="2" t="str">
        <f t="shared" si="31"/>
        <v>---</v>
      </c>
      <c r="H41" s="25" t="str">
        <f t="shared" si="32"/>
        <v>---</v>
      </c>
      <c r="I41" s="16" t="s">
        <v>143</v>
      </c>
      <c r="J41" s="19" t="s">
        <v>24</v>
      </c>
      <c r="K41" s="17" t="s">
        <v>24</v>
      </c>
      <c r="L41" s="63" t="str">
        <f>IFERROR(((K41-#REF!)/#REF!),"")</f>
        <v/>
      </c>
      <c r="N41" s="19" t="s">
        <v>24</v>
      </c>
      <c r="O41" s="17" t="s">
        <v>24</v>
      </c>
      <c r="P41" s="63" t="str">
        <f>IFERROR(((O41-#REF!)/#REF!),"")</f>
        <v/>
      </c>
      <c r="Q41" s="19"/>
      <c r="R41" s="19"/>
      <c r="T41" s="65"/>
      <c r="U41" s="19" t="s">
        <v>145</v>
      </c>
      <c r="V41" s="19">
        <f t="shared" si="35"/>
        <v>3400</v>
      </c>
      <c r="W41" s="17">
        <v>4148</v>
      </c>
      <c r="X41" s="63" t="str">
        <f>IFERROR(((W41-#REF!)/#REF!),"")</f>
        <v/>
      </c>
      <c r="Y41" s="13">
        <f t="shared" si="36"/>
        <v>4148</v>
      </c>
      <c r="Z41" s="13">
        <f t="shared" si="37"/>
        <v>4069</v>
      </c>
    </row>
    <row r="42" spans="1:26" x14ac:dyDescent="0.35">
      <c r="A42" s="6" t="s">
        <v>131</v>
      </c>
      <c r="B42" s="1" t="s">
        <v>89</v>
      </c>
      <c r="C42" s="1" t="s">
        <v>146</v>
      </c>
      <c r="D42" s="2">
        <f t="shared" si="23"/>
        <v>3106.6115702479342</v>
      </c>
      <c r="E42" s="20">
        <v>3759</v>
      </c>
      <c r="F42" s="20">
        <f t="shared" si="30"/>
        <v>3949</v>
      </c>
      <c r="G42" s="2" t="str">
        <f t="shared" si="31"/>
        <v>---</v>
      </c>
      <c r="H42" s="25" t="str">
        <f t="shared" si="32"/>
        <v>---</v>
      </c>
      <c r="I42" s="16" t="s">
        <v>147</v>
      </c>
      <c r="J42" s="19" t="s">
        <v>24</v>
      </c>
      <c r="K42" s="17" t="s">
        <v>24</v>
      </c>
      <c r="L42" s="63" t="str">
        <f>IFERROR(((K42-#REF!)/#REF!),"")</f>
        <v/>
      </c>
      <c r="N42" s="19" t="s">
        <v>24</v>
      </c>
      <c r="O42" s="17" t="s">
        <v>24</v>
      </c>
      <c r="P42" s="63" t="str">
        <f>IFERROR(((O42-#REF!)/#REF!),"")</f>
        <v/>
      </c>
      <c r="Q42" s="19"/>
      <c r="R42" s="19"/>
      <c r="T42" s="65"/>
      <c r="U42" s="19" t="s">
        <v>149</v>
      </c>
      <c r="V42" s="19">
        <f t="shared" si="35"/>
        <v>3400</v>
      </c>
      <c r="W42" s="17">
        <v>4148</v>
      </c>
      <c r="X42" s="63" t="str">
        <f>IFERROR(((W42-#REF!)/#REF!),"")</f>
        <v/>
      </c>
      <c r="Y42" s="13">
        <f t="shared" si="36"/>
        <v>4148</v>
      </c>
      <c r="Z42" s="13">
        <f t="shared" si="37"/>
        <v>3949</v>
      </c>
    </row>
    <row r="43" spans="1:26" x14ac:dyDescent="0.35">
      <c r="A43" s="6" t="s">
        <v>131</v>
      </c>
      <c r="B43" s="1" t="s">
        <v>93</v>
      </c>
      <c r="C43" s="1" t="s">
        <v>150</v>
      </c>
      <c r="D43" s="2">
        <f t="shared" si="23"/>
        <v>3362.8099173553719</v>
      </c>
      <c r="E43" s="20">
        <v>4069</v>
      </c>
      <c r="F43" s="20">
        <f t="shared" si="30"/>
        <v>4279</v>
      </c>
      <c r="G43" s="2">
        <f t="shared" si="31"/>
        <v>150</v>
      </c>
      <c r="H43" s="25">
        <f t="shared" si="32"/>
        <v>3.6328408815693873E-2</v>
      </c>
      <c r="I43" s="16" t="s">
        <v>151</v>
      </c>
      <c r="J43" s="19">
        <f t="shared" si="33"/>
        <v>3625.0000000000005</v>
      </c>
      <c r="K43" s="17">
        <v>4205</v>
      </c>
      <c r="L43" s="63" t="str">
        <f>IFERROR(((K43-#REF!)/#REF!),"")</f>
        <v/>
      </c>
      <c r="M43" s="19" t="s">
        <v>152</v>
      </c>
      <c r="N43" s="19">
        <f t="shared" si="34"/>
        <v>3440.8333333333335</v>
      </c>
      <c r="O43" s="17">
        <v>4129</v>
      </c>
      <c r="P43" s="63" t="str">
        <f>IFERROR(((O43-#REF!)/#REF!),"")</f>
        <v/>
      </c>
      <c r="Q43" s="19"/>
      <c r="R43" s="19"/>
      <c r="T43" s="65"/>
      <c r="U43" s="19" t="s">
        <v>154</v>
      </c>
      <c r="V43" s="19">
        <f t="shared" si="35"/>
        <v>3548.3606557377052</v>
      </c>
      <c r="W43" s="17">
        <v>4329</v>
      </c>
      <c r="X43" s="63" t="str">
        <f>IFERROR(((W43-#REF!)/#REF!),"")</f>
        <v/>
      </c>
      <c r="Y43" s="13">
        <f t="shared" si="36"/>
        <v>4329</v>
      </c>
      <c r="Z43" s="13">
        <f t="shared" si="37"/>
        <v>4129</v>
      </c>
    </row>
    <row r="44" spans="1:26" x14ac:dyDescent="0.35">
      <c r="A44" s="6" t="s">
        <v>131</v>
      </c>
      <c r="B44" s="1" t="s">
        <v>96</v>
      </c>
      <c r="C44" s="1" t="s">
        <v>155</v>
      </c>
      <c r="D44" s="2">
        <f t="shared" si="23"/>
        <v>3445.4545454545455</v>
      </c>
      <c r="E44" s="20">
        <v>4169</v>
      </c>
      <c r="F44" s="20">
        <f t="shared" si="30"/>
        <v>4379</v>
      </c>
      <c r="G44" s="2">
        <f t="shared" si="31"/>
        <v>250</v>
      </c>
      <c r="H44" s="25">
        <f t="shared" si="32"/>
        <v>6.0547348026156453E-2</v>
      </c>
      <c r="I44" s="16" t="s">
        <v>156</v>
      </c>
      <c r="J44" s="19">
        <f t="shared" si="33"/>
        <v>3625.0000000000005</v>
      </c>
      <c r="K44" s="17">
        <v>4205</v>
      </c>
      <c r="L44" s="63" t="str">
        <f>IFERROR(((K44-#REF!)/#REF!),"")</f>
        <v/>
      </c>
      <c r="M44" s="19" t="s">
        <v>157</v>
      </c>
      <c r="N44" s="19">
        <f t="shared" si="34"/>
        <v>3440.8333333333335</v>
      </c>
      <c r="O44" s="17">
        <v>4129</v>
      </c>
      <c r="P44" s="63" t="str">
        <f>IFERROR(((O44-#REF!)/#REF!),"")</f>
        <v/>
      </c>
      <c r="Q44" s="19"/>
      <c r="R44" s="19"/>
      <c r="T44" s="65"/>
      <c r="U44" s="19" t="s">
        <v>159</v>
      </c>
      <c r="V44" s="19">
        <f t="shared" si="35"/>
        <v>3548.3606557377052</v>
      </c>
      <c r="W44" s="17">
        <v>4329</v>
      </c>
      <c r="X44" s="63" t="str">
        <f>IFERROR(((W44-#REF!)/#REF!),"")</f>
        <v/>
      </c>
      <c r="Y44" s="13">
        <f t="shared" si="36"/>
        <v>4379</v>
      </c>
      <c r="Z44" s="13">
        <f t="shared" si="37"/>
        <v>4129</v>
      </c>
    </row>
    <row r="45" spans="1:26" x14ac:dyDescent="0.35">
      <c r="A45" s="6" t="s">
        <v>131</v>
      </c>
      <c r="B45" s="1" t="s">
        <v>160</v>
      </c>
      <c r="C45" s="1" t="s">
        <v>161</v>
      </c>
      <c r="D45" s="2">
        <f t="shared" si="23"/>
        <v>3709.9173553719011</v>
      </c>
      <c r="E45" s="20">
        <v>4489</v>
      </c>
      <c r="F45" s="20">
        <f t="shared" si="30"/>
        <v>4719</v>
      </c>
      <c r="G45" s="2">
        <f t="shared" si="31"/>
        <v>290</v>
      </c>
      <c r="H45" s="25">
        <f t="shared" si="32"/>
        <v>6.5477534432151721E-2</v>
      </c>
      <c r="I45" s="16" t="s">
        <v>162</v>
      </c>
      <c r="J45" s="19">
        <f t="shared" si="33"/>
        <v>4176.7241379310344</v>
      </c>
      <c r="K45" s="17">
        <v>4845</v>
      </c>
      <c r="L45" s="63" t="str">
        <f>IFERROR(((K45-#REF!)/#REF!),"")</f>
        <v/>
      </c>
      <c r="M45" s="19" t="s">
        <v>163</v>
      </c>
      <c r="N45" s="19">
        <f t="shared" si="34"/>
        <v>3690.8333333333335</v>
      </c>
      <c r="O45" s="17">
        <v>4429</v>
      </c>
      <c r="P45" s="63" t="str">
        <f>IFERROR(((O45-#REF!)/#REF!),"")</f>
        <v/>
      </c>
      <c r="Q45" s="19"/>
      <c r="R45" s="19"/>
      <c r="T45" s="65"/>
      <c r="U45" s="19" t="s">
        <v>165</v>
      </c>
      <c r="V45" s="19">
        <f t="shared" si="35"/>
        <v>3935.2459016393445</v>
      </c>
      <c r="W45" s="17">
        <v>4801</v>
      </c>
      <c r="X45" s="63" t="str">
        <f>IFERROR(((W45-#REF!)/#REF!),"")</f>
        <v/>
      </c>
      <c r="Y45" s="13">
        <f t="shared" si="36"/>
        <v>4845</v>
      </c>
      <c r="Z45" s="13">
        <f t="shared" si="37"/>
        <v>4429</v>
      </c>
    </row>
    <row r="46" spans="1:26" x14ac:dyDescent="0.35">
      <c r="A46" s="6" t="s">
        <v>131</v>
      </c>
      <c r="B46" s="1" t="s">
        <v>166</v>
      </c>
      <c r="C46" s="1" t="s">
        <v>167</v>
      </c>
      <c r="D46" s="2">
        <f t="shared" si="23"/>
        <v>3792.5619834710747</v>
      </c>
      <c r="E46" s="20">
        <v>4589</v>
      </c>
      <c r="F46" s="20">
        <f>ROUNDUP(E46*(1+$F$5),-1)-1</f>
        <v>4819</v>
      </c>
      <c r="G46" s="2" t="str">
        <f t="shared" si="31"/>
        <v>---</v>
      </c>
      <c r="H46" s="25" t="str">
        <f t="shared" si="32"/>
        <v>---</v>
      </c>
      <c r="I46" s="16"/>
      <c r="J46" s="19" t="s">
        <v>24</v>
      </c>
      <c r="K46" s="17" t="s">
        <v>24</v>
      </c>
      <c r="L46" s="63" t="str">
        <f>IFERROR(((K46-#REF!)/#REF!),"")</f>
        <v/>
      </c>
      <c r="N46" s="19" t="s">
        <v>24</v>
      </c>
      <c r="O46" s="17" t="s">
        <v>24</v>
      </c>
      <c r="P46" s="63" t="str">
        <f>IFERROR(((O46-#REF!)/#REF!),"")</f>
        <v/>
      </c>
      <c r="Q46" s="19"/>
      <c r="R46" s="19"/>
      <c r="T46" s="65"/>
      <c r="U46" s="19"/>
      <c r="V46" s="19" t="s">
        <v>24</v>
      </c>
      <c r="W46" s="17" t="s">
        <v>24</v>
      </c>
      <c r="X46" s="63" t="str">
        <f>IFERROR(((W46-#REF!)/#REF!),"")</f>
        <v/>
      </c>
      <c r="Y46" s="13">
        <f t="shared" si="36"/>
        <v>4819</v>
      </c>
      <c r="Z46" s="13">
        <f t="shared" si="37"/>
        <v>4819</v>
      </c>
    </row>
    <row r="47" spans="1:26" x14ac:dyDescent="0.35">
      <c r="A47" s="26" t="s">
        <v>168</v>
      </c>
      <c r="B47" s="46"/>
      <c r="C47" s="27"/>
      <c r="D47" s="28"/>
      <c r="E47" s="37"/>
      <c r="F47" s="70"/>
      <c r="G47" s="35"/>
      <c r="H47" s="35"/>
      <c r="I47" s="39"/>
      <c r="J47" s="38"/>
      <c r="K47" s="38"/>
      <c r="L47" s="70" t="str">
        <f>IFERROR(((K47-#REF!)/#REF!),"")</f>
        <v/>
      </c>
      <c r="M47" s="47"/>
      <c r="N47" s="47"/>
      <c r="O47" s="38"/>
      <c r="P47" s="70" t="str">
        <f>IFERROR(((O47-#REF!)/#REF!),"")</f>
        <v/>
      </c>
      <c r="Q47" s="38"/>
      <c r="R47" s="38"/>
      <c r="S47" s="38"/>
      <c r="T47" s="41"/>
      <c r="U47" s="29"/>
      <c r="V47" s="29"/>
      <c r="W47" s="38"/>
      <c r="X47" s="62" t="str">
        <f>IFERROR(((W47-#REF!)/#REF!),"")</f>
        <v/>
      </c>
      <c r="Y47" s="13">
        <f t="shared" si="36"/>
        <v>0</v>
      </c>
      <c r="Z47" s="13">
        <f t="shared" si="37"/>
        <v>0</v>
      </c>
    </row>
    <row r="48" spans="1:26" x14ac:dyDescent="0.35">
      <c r="A48" s="6" t="s">
        <v>169</v>
      </c>
      <c r="B48" s="1" t="s">
        <v>51</v>
      </c>
      <c r="C48" s="1" t="s">
        <v>170</v>
      </c>
      <c r="D48" s="2">
        <f t="shared" si="23"/>
        <v>3081.818181818182</v>
      </c>
      <c r="E48" s="20">
        <v>3729</v>
      </c>
      <c r="F48" s="20">
        <f t="shared" ref="F48:F56" si="38">ROUNDUP(E48*(1+$F$5),-1)-1</f>
        <v>3919</v>
      </c>
      <c r="G48" s="2" t="str">
        <f t="shared" ref="G48:G56" si="39">IF(F48=Z48,"---",F48-Z48)</f>
        <v>---</v>
      </c>
      <c r="H48" s="25" t="str">
        <f t="shared" ref="H48:H56" si="40">IF(F48=Z48,"---",(F48-Z48)/Z48)</f>
        <v>---</v>
      </c>
      <c r="I48" s="16" t="s">
        <v>171</v>
      </c>
      <c r="J48" s="19">
        <f t="shared" ref="J48:J56" si="41">K48/1.16</f>
        <v>3625.0000000000005</v>
      </c>
      <c r="K48" s="17">
        <v>4205</v>
      </c>
      <c r="L48" s="63" t="str">
        <f>IFERROR(((K48-#REF!)/#REF!),"")</f>
        <v/>
      </c>
      <c r="M48" s="19" t="s">
        <v>172</v>
      </c>
      <c r="N48" s="19">
        <f t="shared" ref="N48:N56" si="42">O48/1.2</f>
        <v>3274.166666666667</v>
      </c>
      <c r="O48" s="17">
        <v>3929</v>
      </c>
      <c r="P48" s="63" t="str">
        <f>IFERROR(((O48-#REF!)/#REF!),"")</f>
        <v/>
      </c>
      <c r="Q48" s="19"/>
      <c r="R48" s="19"/>
      <c r="T48" s="65"/>
      <c r="U48" s="19" t="s">
        <v>174</v>
      </c>
      <c r="V48" s="19">
        <f t="shared" ref="V48:V56" si="43">W48/1.22</f>
        <v>3310.655737704918</v>
      </c>
      <c r="W48" s="17">
        <v>4039</v>
      </c>
      <c r="X48" s="63" t="str">
        <f>IFERROR(((W48-#REF!)/#REF!),"")</f>
        <v/>
      </c>
      <c r="Y48" s="13">
        <f t="shared" si="36"/>
        <v>4205</v>
      </c>
      <c r="Z48" s="13">
        <f t="shared" si="37"/>
        <v>3919</v>
      </c>
    </row>
    <row r="49" spans="1:26" x14ac:dyDescent="0.35">
      <c r="A49" s="6" t="s">
        <v>169</v>
      </c>
      <c r="B49" s="1" t="s">
        <v>54</v>
      </c>
      <c r="C49" s="1" t="s">
        <v>175</v>
      </c>
      <c r="D49" s="2">
        <f t="shared" si="23"/>
        <v>3164.4628099173556</v>
      </c>
      <c r="E49" s="20">
        <v>3829</v>
      </c>
      <c r="F49" s="20">
        <f t="shared" si="38"/>
        <v>4029</v>
      </c>
      <c r="G49" s="2" t="str">
        <f t="shared" si="39"/>
        <v>---</v>
      </c>
      <c r="H49" s="25" t="str">
        <f t="shared" si="40"/>
        <v>---</v>
      </c>
      <c r="I49" s="16" t="s">
        <v>176</v>
      </c>
      <c r="J49" s="19">
        <f t="shared" si="41"/>
        <v>3625.0000000000005</v>
      </c>
      <c r="K49" s="17">
        <v>4205</v>
      </c>
      <c r="L49" s="63" t="str">
        <f>IFERROR(((K49-#REF!)/#REF!),"")</f>
        <v/>
      </c>
      <c r="N49" s="19" t="s">
        <v>24</v>
      </c>
      <c r="O49" s="17" t="s">
        <v>24</v>
      </c>
      <c r="P49" s="63" t="str">
        <f>IFERROR(((O49-#REF!)/#REF!),"")</f>
        <v/>
      </c>
      <c r="Q49" s="19"/>
      <c r="R49" s="19"/>
      <c r="T49" s="65"/>
      <c r="U49" s="19" t="s">
        <v>178</v>
      </c>
      <c r="V49" s="19">
        <f t="shared" si="43"/>
        <v>3310.655737704918</v>
      </c>
      <c r="W49" s="17">
        <v>4039</v>
      </c>
      <c r="X49" s="63" t="str">
        <f>IFERROR(((W49-#REF!)/#REF!),"")</f>
        <v/>
      </c>
      <c r="Y49" s="13">
        <f t="shared" si="36"/>
        <v>4205</v>
      </c>
      <c r="Z49" s="13">
        <f t="shared" si="37"/>
        <v>4029</v>
      </c>
    </row>
    <row r="50" spans="1:26" x14ac:dyDescent="0.35">
      <c r="A50" s="6" t="s">
        <v>169</v>
      </c>
      <c r="B50" s="1" t="s">
        <v>86</v>
      </c>
      <c r="C50" s="1" t="s">
        <v>179</v>
      </c>
      <c r="D50" s="2">
        <f t="shared" si="23"/>
        <v>3247.1074380165292</v>
      </c>
      <c r="E50" s="20">
        <v>3929</v>
      </c>
      <c r="F50" s="20">
        <f t="shared" si="38"/>
        <v>4129</v>
      </c>
      <c r="G50" s="2" t="str">
        <f t="shared" si="39"/>
        <v>---</v>
      </c>
      <c r="H50" s="25" t="str">
        <f t="shared" si="40"/>
        <v>---</v>
      </c>
      <c r="I50" s="16"/>
      <c r="J50" s="19" t="s">
        <v>24</v>
      </c>
      <c r="K50" s="17" t="s">
        <v>24</v>
      </c>
      <c r="L50" s="63" t="str">
        <f>IFERROR(((K50-#REF!)/#REF!),"")</f>
        <v/>
      </c>
      <c r="M50" s="19" t="s">
        <v>180</v>
      </c>
      <c r="N50" s="19">
        <f t="shared" si="42"/>
        <v>3524.166666666667</v>
      </c>
      <c r="O50" s="17">
        <v>4229</v>
      </c>
      <c r="P50" s="63" t="str">
        <f>IFERROR(((O50-#REF!)/#REF!),"")</f>
        <v/>
      </c>
      <c r="Q50" s="19"/>
      <c r="R50" s="19"/>
      <c r="T50" s="65"/>
      <c r="U50" s="19" t="s">
        <v>182</v>
      </c>
      <c r="V50" s="19">
        <f t="shared" si="43"/>
        <v>3851.6393442622953</v>
      </c>
      <c r="W50" s="17">
        <v>4699</v>
      </c>
      <c r="X50" s="63" t="str">
        <f>IFERROR(((W50-#REF!)/#REF!),"")</f>
        <v/>
      </c>
      <c r="Y50" s="13">
        <f t="shared" si="36"/>
        <v>4699</v>
      </c>
      <c r="Z50" s="13">
        <f t="shared" si="37"/>
        <v>4129</v>
      </c>
    </row>
    <row r="51" spans="1:26" x14ac:dyDescent="0.35">
      <c r="A51" s="6" t="s">
        <v>169</v>
      </c>
      <c r="B51" s="1" t="s">
        <v>89</v>
      </c>
      <c r="C51" s="1" t="s">
        <v>183</v>
      </c>
      <c r="D51" s="2">
        <f t="shared" si="23"/>
        <v>3329.7520661157027</v>
      </c>
      <c r="E51" s="20">
        <v>4029</v>
      </c>
      <c r="F51" s="20">
        <f t="shared" si="38"/>
        <v>4239</v>
      </c>
      <c r="G51" s="2">
        <f t="shared" si="39"/>
        <v>10</v>
      </c>
      <c r="H51" s="25">
        <f t="shared" si="40"/>
        <v>2.3646252069047056E-3</v>
      </c>
      <c r="I51" s="16"/>
      <c r="J51" s="19" t="s">
        <v>24</v>
      </c>
      <c r="K51" s="17" t="s">
        <v>24</v>
      </c>
      <c r="L51" s="63" t="str">
        <f>IFERROR(((K51-#REF!)/#REF!),"")</f>
        <v/>
      </c>
      <c r="M51" s="19" t="s">
        <v>184</v>
      </c>
      <c r="N51" s="19">
        <f t="shared" si="42"/>
        <v>3524.166666666667</v>
      </c>
      <c r="O51" s="17">
        <v>4229</v>
      </c>
      <c r="P51" s="63" t="str">
        <f>IFERROR(((O51-#REF!)/#REF!),"")</f>
        <v/>
      </c>
      <c r="Q51" s="19"/>
      <c r="R51" s="19"/>
      <c r="T51" s="65"/>
      <c r="U51" s="19" t="s">
        <v>186</v>
      </c>
      <c r="V51" s="19">
        <f t="shared" si="43"/>
        <v>3851.6393442622953</v>
      </c>
      <c r="W51" s="17">
        <v>4699</v>
      </c>
      <c r="X51" s="63" t="str">
        <f>IFERROR(((W51-#REF!)/#REF!),"")</f>
        <v/>
      </c>
      <c r="Y51" s="13">
        <f t="shared" si="36"/>
        <v>4699</v>
      </c>
      <c r="Z51" s="13">
        <f t="shared" si="37"/>
        <v>4229</v>
      </c>
    </row>
    <row r="52" spans="1:26" x14ac:dyDescent="0.35">
      <c r="A52" s="6" t="s">
        <v>169</v>
      </c>
      <c r="B52" s="1" t="s">
        <v>187</v>
      </c>
      <c r="C52" s="1" t="s">
        <v>188</v>
      </c>
      <c r="D52" s="2">
        <f t="shared" si="23"/>
        <v>3412.3966942148763</v>
      </c>
      <c r="E52" s="20">
        <v>4129</v>
      </c>
      <c r="F52" s="20">
        <f t="shared" si="38"/>
        <v>4339</v>
      </c>
      <c r="G52" s="2" t="str">
        <f t="shared" si="39"/>
        <v>---</v>
      </c>
      <c r="H52" s="25" t="str">
        <f t="shared" si="40"/>
        <v>---</v>
      </c>
      <c r="I52" s="16"/>
      <c r="J52" s="19" t="s">
        <v>24</v>
      </c>
      <c r="K52" s="17" t="s">
        <v>24</v>
      </c>
      <c r="L52" s="63" t="str">
        <f>IFERROR(((K52-#REF!)/#REF!),"")</f>
        <v/>
      </c>
      <c r="N52" s="19" t="s">
        <v>24</v>
      </c>
      <c r="O52" s="17" t="s">
        <v>24</v>
      </c>
      <c r="P52" s="63" t="str">
        <f>IFERROR(((O52-#REF!)/#REF!),"")</f>
        <v/>
      </c>
      <c r="Q52" s="19"/>
      <c r="R52" s="19"/>
      <c r="T52" s="65"/>
      <c r="U52" s="19"/>
      <c r="V52" s="19" t="s">
        <v>24</v>
      </c>
      <c r="W52" s="17" t="s">
        <v>24</v>
      </c>
      <c r="X52" s="63" t="str">
        <f>IFERROR(((W52-#REF!)/#REF!),"")</f>
        <v/>
      </c>
      <c r="Y52" s="13">
        <f t="shared" si="36"/>
        <v>4339</v>
      </c>
      <c r="Z52" s="13">
        <f t="shared" si="37"/>
        <v>4339</v>
      </c>
    </row>
    <row r="53" spans="1:26" x14ac:dyDescent="0.35">
      <c r="A53" s="6" t="s">
        <v>169</v>
      </c>
      <c r="B53" s="1" t="s">
        <v>93</v>
      </c>
      <c r="C53" s="1" t="s">
        <v>189</v>
      </c>
      <c r="D53" s="2">
        <f t="shared" si="23"/>
        <v>3635.5371900826449</v>
      </c>
      <c r="E53" s="20">
        <v>4399</v>
      </c>
      <c r="F53" s="20">
        <f t="shared" si="38"/>
        <v>4619</v>
      </c>
      <c r="G53" s="2">
        <f t="shared" si="39"/>
        <v>314</v>
      </c>
      <c r="H53" s="25">
        <f t="shared" si="40"/>
        <v>7.2938443670150982E-2</v>
      </c>
      <c r="I53" s="16" t="s">
        <v>190</v>
      </c>
      <c r="J53" s="19">
        <f t="shared" si="41"/>
        <v>3711.2068965517242</v>
      </c>
      <c r="K53" s="17">
        <v>4305</v>
      </c>
      <c r="L53" s="63" t="str">
        <f>IFERROR(((K53-#REF!)/#REF!),"")</f>
        <v/>
      </c>
      <c r="M53" s="19" t="s">
        <v>191</v>
      </c>
      <c r="N53" s="19">
        <f t="shared" si="42"/>
        <v>3790.8333333333335</v>
      </c>
      <c r="O53" s="17">
        <v>4549</v>
      </c>
      <c r="P53" s="63" t="str">
        <f>IFERROR(((O53-#REF!)/#REF!),"")</f>
        <v/>
      </c>
      <c r="Q53" s="19"/>
      <c r="R53" s="19"/>
      <c r="T53" s="65"/>
      <c r="U53" s="19" t="s">
        <v>193</v>
      </c>
      <c r="V53" s="19">
        <f t="shared" si="43"/>
        <v>3908.1967213114754</v>
      </c>
      <c r="W53" s="17">
        <v>4768</v>
      </c>
      <c r="X53" s="63" t="str">
        <f>IFERROR(((W53-#REF!)/#REF!),"")</f>
        <v/>
      </c>
      <c r="Y53" s="13">
        <f t="shared" si="36"/>
        <v>4768</v>
      </c>
      <c r="Z53" s="13">
        <f t="shared" si="37"/>
        <v>4305</v>
      </c>
    </row>
    <row r="54" spans="1:26" x14ac:dyDescent="0.35">
      <c r="A54" s="6" t="s">
        <v>169</v>
      </c>
      <c r="B54" s="1" t="s">
        <v>96</v>
      </c>
      <c r="C54" s="1" t="s">
        <v>194</v>
      </c>
      <c r="D54" s="2">
        <f t="shared" si="23"/>
        <v>3635.5371900826449</v>
      </c>
      <c r="E54" s="20">
        <v>4399</v>
      </c>
      <c r="F54" s="20">
        <f t="shared" si="38"/>
        <v>4619</v>
      </c>
      <c r="G54" s="2">
        <f t="shared" si="39"/>
        <v>314</v>
      </c>
      <c r="H54" s="25">
        <f t="shared" si="40"/>
        <v>7.2938443670150982E-2</v>
      </c>
      <c r="I54" s="16" t="s">
        <v>195</v>
      </c>
      <c r="J54" s="19">
        <f t="shared" si="41"/>
        <v>3711.2068965517242</v>
      </c>
      <c r="K54" s="17">
        <v>4305</v>
      </c>
      <c r="L54" s="63" t="str">
        <f>IFERROR(((K54-#REF!)/#REF!),"")</f>
        <v/>
      </c>
      <c r="M54" s="19" t="s">
        <v>196</v>
      </c>
      <c r="N54" s="19">
        <f t="shared" si="42"/>
        <v>3790.8333333333335</v>
      </c>
      <c r="O54" s="17">
        <v>4549</v>
      </c>
      <c r="P54" s="63" t="str">
        <f>IFERROR(((O54-#REF!)/#REF!),"")</f>
        <v/>
      </c>
      <c r="Q54" s="19"/>
      <c r="R54" s="19"/>
      <c r="T54" s="65"/>
      <c r="U54" s="19" t="s">
        <v>198</v>
      </c>
      <c r="V54" s="19">
        <f t="shared" si="43"/>
        <v>3908.1967213114754</v>
      </c>
      <c r="W54" s="17">
        <v>4768</v>
      </c>
      <c r="X54" s="63" t="str">
        <f>IFERROR(((W54-#REF!)/#REF!),"")</f>
        <v/>
      </c>
      <c r="Y54" s="13">
        <f t="shared" si="36"/>
        <v>4768</v>
      </c>
      <c r="Z54" s="13">
        <f t="shared" si="37"/>
        <v>4305</v>
      </c>
    </row>
    <row r="55" spans="1:26" x14ac:dyDescent="0.35">
      <c r="A55" s="6" t="s">
        <v>169</v>
      </c>
      <c r="B55" s="1" t="s">
        <v>199</v>
      </c>
      <c r="C55" s="1" t="s">
        <v>200</v>
      </c>
      <c r="D55" s="2">
        <f t="shared" si="23"/>
        <v>3833.8842975206612</v>
      </c>
      <c r="E55" s="20">
        <v>4639</v>
      </c>
      <c r="F55" s="20">
        <f t="shared" si="38"/>
        <v>4879</v>
      </c>
      <c r="G55" s="2">
        <f t="shared" si="39"/>
        <v>30</v>
      </c>
      <c r="H55" s="25">
        <f t="shared" si="40"/>
        <v>6.1868426479686532E-3</v>
      </c>
      <c r="I55" s="16" t="s">
        <v>201</v>
      </c>
      <c r="J55" s="19">
        <f t="shared" si="41"/>
        <v>4366.3793103448279</v>
      </c>
      <c r="K55" s="17">
        <v>5065</v>
      </c>
      <c r="L55" s="63" t="str">
        <f>IFERROR(((K55-#REF!)/#REF!),"")</f>
        <v/>
      </c>
      <c r="M55" s="19" t="s">
        <v>202</v>
      </c>
      <c r="N55" s="19">
        <f t="shared" si="42"/>
        <v>4040.8333333333335</v>
      </c>
      <c r="O55" s="17">
        <v>4849</v>
      </c>
      <c r="P55" s="63" t="str">
        <f>IFERROR(((O55-#REF!)/#REF!),"")</f>
        <v/>
      </c>
      <c r="Q55" s="19"/>
      <c r="R55" s="19"/>
      <c r="T55" s="65"/>
      <c r="U55" s="19" t="s">
        <v>203</v>
      </c>
      <c r="V55" s="19">
        <f t="shared" si="43"/>
        <v>4122.1311475409839</v>
      </c>
      <c r="W55" s="17">
        <v>5029</v>
      </c>
      <c r="X55" s="63" t="str">
        <f>IFERROR(((W55-#REF!)/#REF!),"")</f>
        <v/>
      </c>
      <c r="Y55" s="13">
        <f t="shared" si="36"/>
        <v>5065</v>
      </c>
      <c r="Z55" s="13">
        <f t="shared" si="37"/>
        <v>4849</v>
      </c>
    </row>
    <row r="56" spans="1:26" x14ac:dyDescent="0.35">
      <c r="A56" s="6" t="s">
        <v>169</v>
      </c>
      <c r="B56" s="1" t="s">
        <v>160</v>
      </c>
      <c r="C56" s="1" t="s">
        <v>204</v>
      </c>
      <c r="D56" s="2">
        <f t="shared" si="23"/>
        <v>3916.5289256198348</v>
      </c>
      <c r="E56" s="20">
        <v>4739</v>
      </c>
      <c r="F56" s="20">
        <f t="shared" si="38"/>
        <v>4979</v>
      </c>
      <c r="G56" s="2">
        <f t="shared" si="39"/>
        <v>130</v>
      </c>
      <c r="H56" s="25">
        <f t="shared" si="40"/>
        <v>2.6809651474530832E-2</v>
      </c>
      <c r="I56" s="16" t="s">
        <v>205</v>
      </c>
      <c r="J56" s="19">
        <f t="shared" si="41"/>
        <v>4366.3793103448279</v>
      </c>
      <c r="K56" s="17">
        <v>5065</v>
      </c>
      <c r="L56" s="63" t="str">
        <f>IFERROR(((K56-#REF!)/#REF!),"")</f>
        <v/>
      </c>
      <c r="M56" s="19" t="s">
        <v>206</v>
      </c>
      <c r="N56" s="19">
        <f t="shared" si="42"/>
        <v>4040.8333333333335</v>
      </c>
      <c r="O56" s="17">
        <v>4849</v>
      </c>
      <c r="P56" s="63" t="str">
        <f>IFERROR(((O56-#REF!)/#REF!),"")</f>
        <v/>
      </c>
      <c r="Q56" s="19"/>
      <c r="R56" s="19"/>
      <c r="T56" s="65"/>
      <c r="U56" s="19" t="s">
        <v>208</v>
      </c>
      <c r="V56" s="19">
        <f t="shared" si="43"/>
        <v>4122.1311475409839</v>
      </c>
      <c r="W56" s="17">
        <v>5029</v>
      </c>
      <c r="X56" s="63" t="str">
        <f>IFERROR(((W56-#REF!)/#REF!),"")</f>
        <v/>
      </c>
      <c r="Y56" s="13">
        <f t="shared" si="36"/>
        <v>5065</v>
      </c>
      <c r="Z56" s="13">
        <f t="shared" si="37"/>
        <v>4849</v>
      </c>
    </row>
    <row r="57" spans="1:26" ht="18.5" x14ac:dyDescent="0.45">
      <c r="A57" s="30" t="s">
        <v>209</v>
      </c>
      <c r="B57" s="45"/>
      <c r="C57" s="31"/>
      <c r="D57" s="32"/>
      <c r="E57" s="53"/>
      <c r="F57" s="54"/>
      <c r="G57" s="33"/>
      <c r="H57" s="42"/>
      <c r="I57" s="33"/>
      <c r="J57" s="33"/>
      <c r="K57" s="53"/>
      <c r="L57" s="61" t="str">
        <f>IFERROR(((K57-#REF!)/#REF!),"")</f>
        <v/>
      </c>
      <c r="M57" s="33"/>
      <c r="N57" s="33"/>
      <c r="O57" s="53"/>
      <c r="P57" s="61" t="str">
        <f>IFERROR(((O57-#REF!)/#REF!),"")</f>
        <v/>
      </c>
      <c r="Q57" s="33"/>
      <c r="R57" s="33"/>
      <c r="S57" s="33"/>
      <c r="T57" s="34"/>
      <c r="U57" s="33"/>
      <c r="V57" s="33"/>
      <c r="W57" s="53"/>
      <c r="X57" s="61" t="str">
        <f>IFERROR(((W57-#REF!)/#REF!),"")</f>
        <v/>
      </c>
      <c r="Y57" s="13">
        <f t="shared" si="36"/>
        <v>0</v>
      </c>
      <c r="Z57" s="13">
        <f t="shared" si="37"/>
        <v>0</v>
      </c>
    </row>
    <row r="58" spans="1:26" x14ac:dyDescent="0.35">
      <c r="A58" s="26" t="s">
        <v>210</v>
      </c>
      <c r="B58" s="46"/>
      <c r="C58" s="27"/>
      <c r="D58" s="28"/>
      <c r="E58" s="37"/>
      <c r="F58" s="70"/>
      <c r="G58" s="35"/>
      <c r="H58" s="35"/>
      <c r="I58" s="39"/>
      <c r="J58" s="38"/>
      <c r="K58" s="38"/>
      <c r="L58" s="70" t="str">
        <f>IFERROR(((K58-#REF!)/#REF!),"")</f>
        <v/>
      </c>
      <c r="M58" s="47"/>
      <c r="N58" s="47"/>
      <c r="O58" s="38"/>
      <c r="P58" s="70" t="str">
        <f>IFERROR(((O58-#REF!)/#REF!),"")</f>
        <v/>
      </c>
      <c r="Q58" s="38"/>
      <c r="R58" s="38"/>
      <c r="S58" s="38"/>
      <c r="T58" s="41"/>
      <c r="U58" s="29"/>
      <c r="V58" s="29"/>
      <c r="W58" s="38"/>
      <c r="X58" s="62" t="str">
        <f>IFERROR(((W58-#REF!)/#REF!),"")</f>
        <v/>
      </c>
      <c r="Y58" s="13">
        <f t="shared" si="36"/>
        <v>0</v>
      </c>
      <c r="Z58" s="13">
        <f t="shared" si="37"/>
        <v>0</v>
      </c>
    </row>
    <row r="59" spans="1:26" x14ac:dyDescent="0.35">
      <c r="A59" s="6" t="s">
        <v>211</v>
      </c>
      <c r="B59" s="1" t="s">
        <v>199</v>
      </c>
      <c r="C59" s="1" t="s">
        <v>212</v>
      </c>
      <c r="D59" s="2">
        <f t="shared" si="23"/>
        <v>5478.5123966942147</v>
      </c>
      <c r="E59" s="20">
        <v>6629</v>
      </c>
      <c r="F59" s="20">
        <f t="shared" ref="F59:F62" si="44">ROUNDUP(E59*(1+$F$5),-1)-1</f>
        <v>6969</v>
      </c>
      <c r="G59" s="2">
        <f>IF(F59=Z59,"---",F59-Z59)</f>
        <v>834</v>
      </c>
      <c r="H59" s="25">
        <f>IF(F59=Z59,"---",(F59-Z59)/Z59)</f>
        <v>0.13594132029339853</v>
      </c>
      <c r="I59" s="16" t="s">
        <v>213</v>
      </c>
      <c r="J59" s="19">
        <f t="shared" ref="J59:J62" si="45">K59/1.16</f>
        <v>5288.7931034482763</v>
      </c>
      <c r="K59" s="17">
        <v>6135</v>
      </c>
      <c r="L59" s="63" t="str">
        <f>IFERROR(((K59-#REF!)/#REF!),"")</f>
        <v/>
      </c>
      <c r="N59" s="19" t="s">
        <v>24</v>
      </c>
      <c r="O59" s="17" t="s">
        <v>24</v>
      </c>
      <c r="P59" s="63" t="str">
        <f>IFERROR(((O59-#REF!)/#REF!),"")</f>
        <v/>
      </c>
      <c r="Q59" s="19"/>
      <c r="R59" s="19"/>
      <c r="T59" s="65"/>
      <c r="U59" s="19"/>
      <c r="V59" s="19" t="s">
        <v>24</v>
      </c>
      <c r="W59" s="17" t="s">
        <v>24</v>
      </c>
      <c r="X59" s="63" t="str">
        <f>IFERROR(((W59-#REF!)/#REF!),"")</f>
        <v/>
      </c>
      <c r="Y59" s="13">
        <f t="shared" si="36"/>
        <v>6969</v>
      </c>
      <c r="Z59" s="13">
        <f t="shared" si="37"/>
        <v>6135</v>
      </c>
    </row>
    <row r="60" spans="1:26" x14ac:dyDescent="0.35">
      <c r="A60" s="6" t="s">
        <v>211</v>
      </c>
      <c r="B60" s="1" t="s">
        <v>160</v>
      </c>
      <c r="C60" s="1" t="s">
        <v>214</v>
      </c>
      <c r="D60" s="2">
        <f t="shared" si="23"/>
        <v>5561.1570247933887</v>
      </c>
      <c r="E60" s="20">
        <v>6729</v>
      </c>
      <c r="F60" s="20">
        <f t="shared" si="44"/>
        <v>7069</v>
      </c>
      <c r="G60" s="2">
        <f>IF(F60=Z60,"---",F60-Z60)</f>
        <v>934</v>
      </c>
      <c r="H60" s="25">
        <f>IF(F60=Z60,"---",(F60-Z60)/Z60)</f>
        <v>0.15224123879380602</v>
      </c>
      <c r="I60" s="16" t="s">
        <v>215</v>
      </c>
      <c r="J60" s="19">
        <f t="shared" si="45"/>
        <v>5288.7931034482763</v>
      </c>
      <c r="K60" s="17">
        <v>6135</v>
      </c>
      <c r="L60" s="63" t="str">
        <f>IFERROR(((K60-#REF!)/#REF!),"")</f>
        <v/>
      </c>
      <c r="N60" s="19" t="s">
        <v>24</v>
      </c>
      <c r="O60" s="17" t="s">
        <v>24</v>
      </c>
      <c r="P60" s="63" t="str">
        <f>IFERROR(((O60-#REF!)/#REF!),"")</f>
        <v/>
      </c>
      <c r="Q60" s="19"/>
      <c r="R60" s="19"/>
      <c r="T60" s="65"/>
      <c r="U60" s="19" t="s">
        <v>216</v>
      </c>
      <c r="V60" s="19">
        <f t="shared" ref="V60:V62" si="46">W60/1.22</f>
        <v>5383.6065573770493</v>
      </c>
      <c r="W60" s="17">
        <v>6568</v>
      </c>
      <c r="X60" s="63" t="str">
        <f>IFERROR(((W60-#REF!)/#REF!),"")</f>
        <v/>
      </c>
      <c r="Y60" s="13">
        <f t="shared" si="36"/>
        <v>7069</v>
      </c>
      <c r="Z60" s="13">
        <f t="shared" si="37"/>
        <v>6135</v>
      </c>
    </row>
    <row r="61" spans="1:26" x14ac:dyDescent="0.35">
      <c r="A61" s="6" t="s">
        <v>211</v>
      </c>
      <c r="B61" s="1" t="s">
        <v>217</v>
      </c>
      <c r="C61" s="1" t="s">
        <v>218</v>
      </c>
      <c r="D61" s="2">
        <f t="shared" si="23"/>
        <v>5230.5785123966944</v>
      </c>
      <c r="E61" s="20">
        <v>6329</v>
      </c>
      <c r="F61" s="20">
        <f t="shared" si="44"/>
        <v>6649</v>
      </c>
      <c r="G61" s="2" t="str">
        <f>IF(F61=Z61,"---",F61-Z61)</f>
        <v>---</v>
      </c>
      <c r="H61" s="25" t="str">
        <f>IF(F61=Z61,"---",(F61-Z61)/Z61)</f>
        <v>---</v>
      </c>
      <c r="I61" s="16"/>
      <c r="J61" s="19" t="s">
        <v>24</v>
      </c>
      <c r="K61" s="17" t="s">
        <v>24</v>
      </c>
      <c r="L61" s="63" t="str">
        <f>IFERROR(((K61-#REF!)/#REF!),"")</f>
        <v/>
      </c>
      <c r="N61" s="19" t="s">
        <v>24</v>
      </c>
      <c r="O61" s="17" t="s">
        <v>24</v>
      </c>
      <c r="P61" s="63" t="str">
        <f>IFERROR(((O61-#REF!)/#REF!),"")</f>
        <v/>
      </c>
      <c r="R61" s="19"/>
      <c r="T61" s="65"/>
      <c r="U61" s="19"/>
      <c r="V61" s="19" t="s">
        <v>24</v>
      </c>
      <c r="W61" s="17" t="s">
        <v>24</v>
      </c>
      <c r="X61" s="63" t="str">
        <f>IFERROR(((W61-#REF!)/#REF!),"")</f>
        <v/>
      </c>
      <c r="Y61" s="13">
        <f t="shared" si="36"/>
        <v>6649</v>
      </c>
      <c r="Z61" s="13">
        <f t="shared" si="37"/>
        <v>6649</v>
      </c>
    </row>
    <row r="62" spans="1:26" x14ac:dyDescent="0.35">
      <c r="A62" s="6" t="s">
        <v>211</v>
      </c>
      <c r="B62" s="1" t="s">
        <v>187</v>
      </c>
      <c r="C62" s="1" t="s">
        <v>219</v>
      </c>
      <c r="D62" s="2">
        <f t="shared" si="23"/>
        <v>5313.2231404958675</v>
      </c>
      <c r="E62" s="20">
        <v>6429</v>
      </c>
      <c r="F62" s="20">
        <f t="shared" si="44"/>
        <v>6759</v>
      </c>
      <c r="G62" s="2">
        <f>IF(F62=Z62,"---",F62-Z62)</f>
        <v>610</v>
      </c>
      <c r="H62" s="25">
        <f>IF(F62=Z62,"---",(F62-Z62)/Z62)</f>
        <v>9.9203122458936407E-2</v>
      </c>
      <c r="I62" s="16" t="s">
        <v>220</v>
      </c>
      <c r="J62" s="19">
        <f t="shared" si="45"/>
        <v>5383.620689655173</v>
      </c>
      <c r="K62" s="17">
        <v>6245</v>
      </c>
      <c r="L62" s="63" t="str">
        <f>IFERROR(((K62-#REF!)/#REF!),"")</f>
        <v/>
      </c>
      <c r="M62" s="19" t="s">
        <v>221</v>
      </c>
      <c r="N62" s="19">
        <f t="shared" ref="N62" si="47">O62/1.2</f>
        <v>5124.166666666667</v>
      </c>
      <c r="O62" s="17">
        <v>6149</v>
      </c>
      <c r="P62" s="63" t="str">
        <f>IFERROR(((O62-#REF!)/#REF!),"")</f>
        <v/>
      </c>
      <c r="R62" s="19"/>
      <c r="T62" s="65"/>
      <c r="U62" s="19" t="s">
        <v>222</v>
      </c>
      <c r="V62" s="19">
        <f t="shared" si="46"/>
        <v>5204.9180327868853</v>
      </c>
      <c r="W62" s="17">
        <v>6350</v>
      </c>
      <c r="X62" s="63" t="str">
        <f>IFERROR(((W62-#REF!)/#REF!),"")</f>
        <v/>
      </c>
      <c r="Y62" s="13">
        <f t="shared" si="36"/>
        <v>6759</v>
      </c>
      <c r="Z62" s="13">
        <f t="shared" si="37"/>
        <v>6149</v>
      </c>
    </row>
    <row r="63" spans="1:26" x14ac:dyDescent="0.35">
      <c r="A63" s="51" t="s">
        <v>24</v>
      </c>
      <c r="B63" s="52" t="s">
        <v>24</v>
      </c>
      <c r="C63" s="1"/>
      <c r="D63" s="2"/>
      <c r="E63" s="20"/>
      <c r="F63" s="20"/>
      <c r="G63" s="2"/>
      <c r="H63" s="25"/>
      <c r="I63" s="16"/>
      <c r="J63" s="19"/>
      <c r="K63" s="17"/>
      <c r="L63" s="63" t="str">
        <f>IFERROR(((K63-#REF!)/#REF!),"")</f>
        <v/>
      </c>
      <c r="N63" s="19" t="s">
        <v>24</v>
      </c>
      <c r="O63" s="17" t="s">
        <v>24</v>
      </c>
      <c r="P63" s="63" t="str">
        <f>IFERROR(((O63-#REF!)/#REF!),"")</f>
        <v/>
      </c>
      <c r="Q63" s="19"/>
      <c r="R63" s="19"/>
      <c r="T63" s="65"/>
      <c r="U63" s="19"/>
      <c r="V63" s="19"/>
      <c r="W63" s="17"/>
      <c r="X63" s="63" t="str">
        <f>IFERROR(((W63-#REF!)/#REF!),"")</f>
        <v/>
      </c>
      <c r="Y63" s="13">
        <f t="shared" si="36"/>
        <v>0</v>
      </c>
      <c r="Z63" s="13">
        <f t="shared" si="37"/>
        <v>0</v>
      </c>
    </row>
    <row r="64" spans="1:26" x14ac:dyDescent="0.35">
      <c r="A64" s="51" t="s">
        <v>24</v>
      </c>
      <c r="B64" s="52" t="s">
        <v>24</v>
      </c>
      <c r="C64" s="1"/>
      <c r="D64" s="2"/>
      <c r="E64" s="20"/>
      <c r="F64" s="20"/>
      <c r="G64" s="2"/>
      <c r="H64" s="25"/>
      <c r="I64" s="16"/>
      <c r="J64" s="19"/>
      <c r="K64" s="17"/>
      <c r="L64" s="63" t="str">
        <f>IFERROR(((K64-#REF!)/#REF!),"")</f>
        <v/>
      </c>
      <c r="N64" s="19" t="s">
        <v>24</v>
      </c>
      <c r="O64" s="17" t="s">
        <v>24</v>
      </c>
      <c r="P64" s="63" t="str">
        <f>IFERROR(((O64-#REF!)/#REF!),"")</f>
        <v/>
      </c>
      <c r="Q64" s="19"/>
      <c r="R64" s="19"/>
      <c r="T64" s="65"/>
      <c r="U64" s="19"/>
      <c r="V64" s="19"/>
      <c r="W64" s="17"/>
      <c r="X64" s="63" t="str">
        <f>IFERROR(((W64-#REF!)/#REF!),"")</f>
        <v/>
      </c>
      <c r="Y64" s="13">
        <f t="shared" si="36"/>
        <v>0</v>
      </c>
      <c r="Z64" s="13">
        <f t="shared" si="37"/>
        <v>0</v>
      </c>
    </row>
    <row r="65" spans="1:29" x14ac:dyDescent="0.35">
      <c r="A65" s="51" t="s">
        <v>24</v>
      </c>
      <c r="B65" s="52" t="s">
        <v>24</v>
      </c>
      <c r="C65" s="1"/>
      <c r="D65" s="2"/>
      <c r="E65" s="20"/>
      <c r="F65" s="20"/>
      <c r="G65" s="2"/>
      <c r="H65" s="25"/>
      <c r="I65" s="16"/>
      <c r="J65" s="19"/>
      <c r="K65" s="17"/>
      <c r="L65" s="63" t="str">
        <f>IFERROR(((K65-#REF!)/#REF!),"")</f>
        <v/>
      </c>
      <c r="N65" s="19" t="s">
        <v>24</v>
      </c>
      <c r="O65" s="17" t="s">
        <v>24</v>
      </c>
      <c r="P65" s="63" t="str">
        <f>IFERROR(((O65-#REF!)/#REF!),"")</f>
        <v/>
      </c>
      <c r="Q65" s="19"/>
      <c r="R65" s="19"/>
      <c r="T65" s="65"/>
      <c r="U65" s="19"/>
      <c r="V65" s="19"/>
      <c r="W65" s="17"/>
      <c r="X65" s="63" t="str">
        <f>IFERROR(((W65-#REF!)/#REF!),"")</f>
        <v/>
      </c>
      <c r="Y65" s="13">
        <f t="shared" si="36"/>
        <v>0</v>
      </c>
      <c r="Z65" s="13">
        <f t="shared" si="37"/>
        <v>0</v>
      </c>
    </row>
    <row r="66" spans="1:29" x14ac:dyDescent="0.35">
      <c r="A66" s="51" t="s">
        <v>24</v>
      </c>
      <c r="B66" s="52" t="s">
        <v>24</v>
      </c>
      <c r="C66" s="1"/>
      <c r="D66" s="2"/>
      <c r="E66" s="20"/>
      <c r="F66" s="20"/>
      <c r="G66" s="2"/>
      <c r="H66" s="25"/>
      <c r="I66" s="16"/>
      <c r="J66" s="19"/>
      <c r="K66" s="17"/>
      <c r="L66" s="63" t="str">
        <f>IFERROR(((K66-#REF!)/#REF!),"")</f>
        <v/>
      </c>
      <c r="N66" s="19" t="s">
        <v>24</v>
      </c>
      <c r="O66" s="17" t="s">
        <v>24</v>
      </c>
      <c r="P66" s="63" t="str">
        <f>IFERROR(((O66-#REF!)/#REF!),"")</f>
        <v/>
      </c>
      <c r="Q66" s="19"/>
      <c r="R66" s="19"/>
      <c r="T66" s="65"/>
      <c r="U66" s="19"/>
      <c r="V66" s="19"/>
      <c r="W66" s="17"/>
      <c r="X66" s="63" t="str">
        <f>IFERROR(((W66-#REF!)/#REF!),"")</f>
        <v/>
      </c>
      <c r="Y66" s="13">
        <f t="shared" si="36"/>
        <v>0</v>
      </c>
      <c r="Z66" s="13">
        <f t="shared" si="37"/>
        <v>0</v>
      </c>
    </row>
    <row r="67" spans="1:29" x14ac:dyDescent="0.35">
      <c r="A67" s="26" t="s">
        <v>223</v>
      </c>
      <c r="B67" s="46"/>
      <c r="C67" s="27"/>
      <c r="D67" s="28"/>
      <c r="E67" s="37"/>
      <c r="F67" s="70"/>
      <c r="G67" s="35"/>
      <c r="H67" s="35"/>
      <c r="I67" s="39"/>
      <c r="J67" s="38"/>
      <c r="K67" s="38"/>
      <c r="L67" s="70" t="str">
        <f>IFERROR(((K67-#REF!)/#REF!),"")</f>
        <v/>
      </c>
      <c r="M67" s="47"/>
      <c r="N67" s="47"/>
      <c r="O67" s="38"/>
      <c r="P67" s="70" t="str">
        <f>IFERROR(((O67-#REF!)/#REF!),"")</f>
        <v/>
      </c>
      <c r="Q67" s="38"/>
      <c r="R67" s="38"/>
      <c r="S67" s="38"/>
      <c r="T67" s="41"/>
      <c r="U67" s="29"/>
      <c r="V67" s="29"/>
      <c r="W67" s="38"/>
      <c r="X67" s="62" t="str">
        <f>IFERROR(((W67-#REF!)/#REF!),"")</f>
        <v/>
      </c>
      <c r="Y67" s="13">
        <f t="shared" si="36"/>
        <v>0</v>
      </c>
      <c r="Z67" s="13">
        <f t="shared" si="37"/>
        <v>0</v>
      </c>
    </row>
    <row r="68" spans="1:29" x14ac:dyDescent="0.35">
      <c r="A68" s="6" t="s">
        <v>224</v>
      </c>
      <c r="B68" s="1" t="s">
        <v>225</v>
      </c>
      <c r="C68" s="1" t="s">
        <v>226</v>
      </c>
      <c r="D68" s="2">
        <f t="shared" si="23"/>
        <v>5701.6528925619832</v>
      </c>
      <c r="E68" s="20">
        <v>6899</v>
      </c>
      <c r="F68" s="20">
        <f t="shared" ref="F68:F70" si="48">ROUNDUP(E68*(1+$F$5),-1)-1</f>
        <v>7249</v>
      </c>
      <c r="G68" s="2">
        <f>IF(F68=Z68,"---",F68-Z68)</f>
        <v>454</v>
      </c>
      <c r="H68" s="25">
        <f>IF(F68=Z68,"---",(F68-Z68)/Z68)</f>
        <v>6.6813833701250921E-2</v>
      </c>
      <c r="I68" s="16" t="s">
        <v>227</v>
      </c>
      <c r="J68" s="19">
        <f t="shared" ref="J68:J69" si="49">K68/1.16</f>
        <v>5857.7586206896558</v>
      </c>
      <c r="K68" s="17">
        <v>6795</v>
      </c>
      <c r="L68" s="63" t="str">
        <f>IFERROR(((K68-#REF!)/#REF!),"")</f>
        <v/>
      </c>
      <c r="N68" s="19" t="s">
        <v>24</v>
      </c>
      <c r="O68" s="17" t="s">
        <v>24</v>
      </c>
      <c r="P68" s="63" t="str">
        <f>IFERROR(((O68-#REF!)/#REF!),"")</f>
        <v/>
      </c>
      <c r="R68" s="19"/>
      <c r="T68" s="65"/>
      <c r="U68" s="19"/>
      <c r="V68" s="19" t="s">
        <v>24</v>
      </c>
      <c r="W68" s="17" t="s">
        <v>24</v>
      </c>
      <c r="X68" s="63" t="str">
        <f>IFERROR(((W68-#REF!)/#REF!),"")</f>
        <v/>
      </c>
      <c r="Y68" s="13">
        <f t="shared" si="36"/>
        <v>7249</v>
      </c>
      <c r="Z68" s="13">
        <f t="shared" si="37"/>
        <v>6795</v>
      </c>
    </row>
    <row r="69" spans="1:29" x14ac:dyDescent="0.35">
      <c r="A69" s="76" t="s">
        <v>224</v>
      </c>
      <c r="B69" s="77" t="s">
        <v>228</v>
      </c>
      <c r="C69" s="77" t="s">
        <v>229</v>
      </c>
      <c r="D69" s="78">
        <f t="shared" si="23"/>
        <v>5784.2975206611573</v>
      </c>
      <c r="E69" s="79">
        <v>6999</v>
      </c>
      <c r="F69" s="20">
        <f t="shared" si="48"/>
        <v>7349</v>
      </c>
      <c r="G69" s="2">
        <f>IF(F69=Z69,"---",F69-Z69)</f>
        <v>554</v>
      </c>
      <c r="H69" s="25">
        <f>IF(F69=Z69,"---",(F69-Z69)/Z69)</f>
        <v>8.1530537159676231E-2</v>
      </c>
      <c r="I69" s="16" t="s">
        <v>230</v>
      </c>
      <c r="J69" s="19">
        <f t="shared" si="49"/>
        <v>5857.7586206896558</v>
      </c>
      <c r="K69" s="17">
        <v>6795</v>
      </c>
      <c r="L69" s="63" t="str">
        <f>IFERROR(((K69-#REF!)/#REF!),"")</f>
        <v/>
      </c>
      <c r="M69" s="19" t="s">
        <v>233</v>
      </c>
      <c r="N69" s="19">
        <f t="shared" ref="N69" si="50">O69/1.2</f>
        <v>6165.8333333333339</v>
      </c>
      <c r="O69" s="17">
        <v>7399</v>
      </c>
      <c r="P69" s="63" t="str">
        <f>IFERROR(((O69-#REF!)/#REF!),"")</f>
        <v/>
      </c>
      <c r="Q69" s="19"/>
      <c r="R69" s="19"/>
      <c r="T69" s="65"/>
      <c r="U69" s="19" t="s">
        <v>231</v>
      </c>
      <c r="V69" s="19">
        <f t="shared" ref="V69:V70" si="51">W69/1.22</f>
        <v>6609.8360655737706</v>
      </c>
      <c r="W69" s="17">
        <v>8064</v>
      </c>
      <c r="X69" s="63" t="str">
        <f>IFERROR(((W69-#REF!)/#REF!),"")</f>
        <v/>
      </c>
      <c r="Y69" s="13">
        <f t="shared" si="36"/>
        <v>8064</v>
      </c>
      <c r="Z69" s="13">
        <f t="shared" si="37"/>
        <v>6795</v>
      </c>
    </row>
    <row r="70" spans="1:29" x14ac:dyDescent="0.35">
      <c r="A70" s="76" t="s">
        <v>224</v>
      </c>
      <c r="B70" s="77" t="s">
        <v>160</v>
      </c>
      <c r="C70" s="77" t="s">
        <v>232</v>
      </c>
      <c r="D70" s="78">
        <f t="shared" si="23"/>
        <v>6238.8429752066113</v>
      </c>
      <c r="E70" s="79">
        <v>7549</v>
      </c>
      <c r="F70" s="20">
        <f t="shared" si="48"/>
        <v>7929</v>
      </c>
      <c r="G70" s="2" t="str">
        <f>IF(F70=Z70,"---",F70-Z70)</f>
        <v>---</v>
      </c>
      <c r="H70" s="25" t="str">
        <f>IF(F70=Z70,"---",(F70-Z70)/Z70)</f>
        <v>---</v>
      </c>
      <c r="I70" s="16"/>
      <c r="J70" s="19" t="s">
        <v>24</v>
      </c>
      <c r="K70" s="17" t="s">
        <v>24</v>
      </c>
      <c r="L70" s="63" t="str">
        <f>IFERROR(((K70-#REF!)/#REF!),"")</f>
        <v/>
      </c>
      <c r="N70" s="19" t="s">
        <v>24</v>
      </c>
      <c r="O70" s="17" t="s">
        <v>24</v>
      </c>
      <c r="P70" s="63" t="str">
        <f>IFERROR(((O70-#REF!)/#REF!),"")</f>
        <v/>
      </c>
      <c r="Q70" s="19"/>
      <c r="R70" s="19"/>
      <c r="T70" s="65"/>
      <c r="U70" s="19" t="s">
        <v>235</v>
      </c>
      <c r="V70" s="19">
        <f t="shared" si="51"/>
        <v>6628.688524590164</v>
      </c>
      <c r="W70" s="17">
        <v>8087</v>
      </c>
      <c r="X70" s="63" t="str">
        <f>IFERROR(((W70-#REF!)/#REF!),"")</f>
        <v/>
      </c>
      <c r="Y70" s="13">
        <f t="shared" si="36"/>
        <v>8087</v>
      </c>
      <c r="Z70" s="13">
        <f t="shared" si="37"/>
        <v>7929</v>
      </c>
    </row>
    <row r="71" spans="1:29" x14ac:dyDescent="0.35">
      <c r="A71" s="26" t="s">
        <v>236</v>
      </c>
      <c r="B71" s="46"/>
      <c r="C71" s="27"/>
      <c r="D71" s="28"/>
      <c r="E71" s="37"/>
      <c r="F71" s="70"/>
      <c r="G71" s="35"/>
      <c r="H71" s="35"/>
      <c r="I71" s="39"/>
      <c r="J71" s="38"/>
      <c r="K71" s="38"/>
      <c r="L71" s="70" t="str">
        <f>IFERROR(((K71-#REF!)/#REF!),"")</f>
        <v/>
      </c>
      <c r="M71" s="47"/>
      <c r="N71" s="47"/>
      <c r="O71" s="38"/>
      <c r="P71" s="70" t="str">
        <f>IFERROR(((O71-#REF!)/#REF!),"")</f>
        <v/>
      </c>
      <c r="Q71" s="38"/>
      <c r="R71" s="38"/>
      <c r="S71" s="38"/>
      <c r="T71" s="41"/>
      <c r="U71" s="29"/>
      <c r="V71" s="29"/>
      <c r="W71" s="38"/>
      <c r="X71" s="62" t="str">
        <f>IFERROR(((W71-#REF!)/#REF!),"")</f>
        <v/>
      </c>
      <c r="Y71" s="13">
        <f t="shared" si="36"/>
        <v>0</v>
      </c>
      <c r="Z71" s="13">
        <f t="shared" si="37"/>
        <v>0</v>
      </c>
    </row>
    <row r="72" spans="1:29" x14ac:dyDescent="0.35">
      <c r="A72" s="76" t="s">
        <v>237</v>
      </c>
      <c r="B72" s="77" t="s">
        <v>225</v>
      </c>
      <c r="C72" s="77" t="s">
        <v>238</v>
      </c>
      <c r="D72" s="78">
        <f t="shared" si="23"/>
        <v>6147.9338842975212</v>
      </c>
      <c r="E72" s="79">
        <v>7439</v>
      </c>
      <c r="F72" s="20">
        <f t="shared" ref="F72:F75" si="52">ROUNDUP(E72*(1+$F$5),-1)-1</f>
        <v>7819</v>
      </c>
      <c r="G72" s="2" t="str">
        <f>IF(F72=Z72,"---",F72-Z72)</f>
        <v>---</v>
      </c>
      <c r="H72" s="25" t="str">
        <f>IF(F72=Z72,"---",(F72-Z72)/Z72)</f>
        <v>---</v>
      </c>
      <c r="I72" s="16" t="s">
        <v>239</v>
      </c>
      <c r="J72" s="19">
        <f t="shared" ref="J72" si="53">K72/1.16</f>
        <v>6780.1724137931042</v>
      </c>
      <c r="K72" s="17">
        <v>7865</v>
      </c>
      <c r="L72" s="63" t="str">
        <f>IFERROR(((K72-#REF!)/#REF!),"")</f>
        <v/>
      </c>
      <c r="N72" s="19" t="s">
        <v>24</v>
      </c>
      <c r="O72" s="17" t="s">
        <v>24</v>
      </c>
      <c r="P72" s="63" t="str">
        <f>IFERROR(((O72-#REF!)/#REF!),"")</f>
        <v/>
      </c>
      <c r="Q72" s="19"/>
      <c r="R72" s="19"/>
      <c r="T72" s="65"/>
      <c r="U72" s="19"/>
      <c r="V72" s="19" t="s">
        <v>24</v>
      </c>
      <c r="W72" s="17" t="s">
        <v>24</v>
      </c>
      <c r="X72" s="63" t="str">
        <f>IFERROR(((W72-#REF!)/#REF!),"")</f>
        <v/>
      </c>
      <c r="Y72" s="13">
        <f t="shared" ref="Y72:Y103" si="54">MAX(F72,K72,O72,S72,W72)</f>
        <v>7865</v>
      </c>
      <c r="Z72" s="13">
        <f t="shared" ref="Z72:Z103" si="55">MIN(F72,K72,O72,S72,W72)</f>
        <v>7819</v>
      </c>
    </row>
    <row r="73" spans="1:29" x14ac:dyDescent="0.35">
      <c r="A73" s="76" t="s">
        <v>237</v>
      </c>
      <c r="B73" s="77" t="s">
        <v>199</v>
      </c>
      <c r="C73" s="77" t="s">
        <v>240</v>
      </c>
      <c r="D73" s="78">
        <f t="shared" si="23"/>
        <v>6693.3884297520663</v>
      </c>
      <c r="E73" s="79">
        <v>8099</v>
      </c>
      <c r="F73" s="20">
        <f t="shared" si="52"/>
        <v>8509</v>
      </c>
      <c r="G73" s="2" t="str">
        <f>IF(F73=Z73,"---",F73-Z73)</f>
        <v>---</v>
      </c>
      <c r="H73" s="25" t="str">
        <f>IF(F73=Z73,"---",(F73-Z73)/Z73)</f>
        <v>---</v>
      </c>
      <c r="I73" s="16"/>
      <c r="J73" s="19" t="s">
        <v>24</v>
      </c>
      <c r="K73" s="17" t="s">
        <v>24</v>
      </c>
      <c r="L73" s="63" t="str">
        <f>IFERROR(((K73-#REF!)/#REF!),"")</f>
        <v/>
      </c>
      <c r="N73" s="19" t="s">
        <v>24</v>
      </c>
      <c r="O73" s="17" t="s">
        <v>24</v>
      </c>
      <c r="P73" s="63" t="str">
        <f>IFERROR(((O73-#REF!)/#REF!),"")</f>
        <v/>
      </c>
      <c r="Q73" s="19"/>
      <c r="R73" s="19"/>
      <c r="T73" s="65"/>
      <c r="U73" s="19"/>
      <c r="V73" s="19" t="s">
        <v>24</v>
      </c>
      <c r="W73" s="17" t="s">
        <v>24</v>
      </c>
      <c r="X73" s="63" t="str">
        <f>IFERROR(((W73-#REF!)/#REF!),"")</f>
        <v/>
      </c>
      <c r="Y73" s="13">
        <f t="shared" si="54"/>
        <v>8509</v>
      </c>
      <c r="Z73" s="13">
        <f t="shared" si="55"/>
        <v>8509</v>
      </c>
    </row>
    <row r="74" spans="1:29" x14ac:dyDescent="0.35">
      <c r="A74" s="76" t="s">
        <v>237</v>
      </c>
      <c r="B74" s="77" t="s">
        <v>228</v>
      </c>
      <c r="C74" s="77" t="s">
        <v>241</v>
      </c>
      <c r="D74" s="78">
        <f t="shared" si="23"/>
        <v>6230.5785123966944</v>
      </c>
      <c r="E74" s="79">
        <v>7539</v>
      </c>
      <c r="F74" s="20">
        <f t="shared" si="52"/>
        <v>7919</v>
      </c>
      <c r="G74" s="2" t="str">
        <f>IF(F74=Z74,"---",F74-Z74)</f>
        <v>---</v>
      </c>
      <c r="H74" s="25" t="str">
        <f>IF(F74=Z74,"---",(F74-Z74)/Z74)</f>
        <v>---</v>
      </c>
      <c r="I74" s="16"/>
      <c r="J74" s="19" t="s">
        <v>24</v>
      </c>
      <c r="K74" s="17" t="s">
        <v>24</v>
      </c>
      <c r="L74" s="63" t="str">
        <f>IFERROR(((K74-#REF!)/#REF!),"")</f>
        <v/>
      </c>
      <c r="N74" s="19" t="s">
        <v>24</v>
      </c>
      <c r="O74" s="17" t="s">
        <v>24</v>
      </c>
      <c r="P74" s="63" t="str">
        <f>IFERROR(((O74-#REF!)/#REF!),"")</f>
        <v/>
      </c>
      <c r="Q74" s="19"/>
      <c r="R74" s="19"/>
      <c r="T74" s="65"/>
      <c r="U74" s="19" t="s">
        <v>242</v>
      </c>
      <c r="V74" s="19">
        <f t="shared" ref="V74" si="56">W74/1.22</f>
        <v>7122.9508196721317</v>
      </c>
      <c r="W74" s="17">
        <v>8690</v>
      </c>
      <c r="X74" s="63" t="str">
        <f>IFERROR(((W74-#REF!)/#REF!),"")</f>
        <v/>
      </c>
      <c r="Y74" s="13">
        <f t="shared" si="54"/>
        <v>8690</v>
      </c>
      <c r="Z74" s="13">
        <f t="shared" si="55"/>
        <v>7919</v>
      </c>
    </row>
    <row r="75" spans="1:29" x14ac:dyDescent="0.35">
      <c r="A75" s="76" t="s">
        <v>237</v>
      </c>
      <c r="B75" s="77" t="s">
        <v>160</v>
      </c>
      <c r="C75" s="77" t="s">
        <v>243</v>
      </c>
      <c r="D75" s="78">
        <f t="shared" si="23"/>
        <v>6742.9752066115707</v>
      </c>
      <c r="E75" s="79">
        <v>8159</v>
      </c>
      <c r="F75" s="20">
        <f t="shared" si="52"/>
        <v>8569</v>
      </c>
      <c r="G75" s="2">
        <f>IF(F75=Z75,"---",F75-Z75)</f>
        <v>420</v>
      </c>
      <c r="H75" s="25">
        <f>IF(F75=Z75,"---",(F75-Z75)/Z75)</f>
        <v>5.1540066265799482E-2</v>
      </c>
      <c r="I75" s="16"/>
      <c r="J75" s="19" t="s">
        <v>24</v>
      </c>
      <c r="K75" s="17" t="s">
        <v>24</v>
      </c>
      <c r="L75" s="63" t="str">
        <f>IFERROR(((K75-#REF!)/#REF!),"")</f>
        <v/>
      </c>
      <c r="M75" s="19" t="s">
        <v>244</v>
      </c>
      <c r="N75" s="19">
        <f t="shared" ref="N75" si="57">O75/1.2</f>
        <v>6790.8333333333339</v>
      </c>
      <c r="O75" s="17">
        <v>8149</v>
      </c>
      <c r="P75" s="63" t="str">
        <f>IFERROR(((O75-#REF!)/#REF!),"")</f>
        <v/>
      </c>
      <c r="Q75" s="19"/>
      <c r="R75" s="19"/>
      <c r="T75" s="65"/>
      <c r="U75" s="19" t="s">
        <v>246</v>
      </c>
      <c r="V75" s="19">
        <f>W75/1.22</f>
        <v>7104.0983606557375</v>
      </c>
      <c r="W75" s="17">
        <v>8667</v>
      </c>
      <c r="X75" s="63" t="str">
        <f>IFERROR(((W75-#REF!)/#REF!),"")</f>
        <v/>
      </c>
      <c r="Y75" s="13">
        <f t="shared" si="54"/>
        <v>8667</v>
      </c>
      <c r="Z75" s="13">
        <f t="shared" si="55"/>
        <v>8149</v>
      </c>
    </row>
    <row r="76" spans="1:29" x14ac:dyDescent="0.35">
      <c r="A76" s="26" t="s">
        <v>247</v>
      </c>
      <c r="B76" s="46"/>
      <c r="C76" s="27"/>
      <c r="D76" s="28"/>
      <c r="E76" s="37"/>
      <c r="F76" s="70"/>
      <c r="G76" s="35"/>
      <c r="H76" s="35"/>
      <c r="I76" s="39"/>
      <c r="J76" s="38"/>
      <c r="K76" s="38"/>
      <c r="L76" s="70" t="str">
        <f>IFERROR(((K76-#REF!)/#REF!),"")</f>
        <v/>
      </c>
      <c r="M76" s="47"/>
      <c r="N76" s="47"/>
      <c r="O76" s="38"/>
      <c r="P76" s="70" t="str">
        <f>IFERROR(((O76-#REF!)/#REF!),"")</f>
        <v/>
      </c>
      <c r="Q76" s="38"/>
      <c r="R76" s="38"/>
      <c r="S76" s="38"/>
      <c r="T76" s="41"/>
      <c r="U76" s="29"/>
      <c r="V76" s="29"/>
      <c r="W76" s="38"/>
      <c r="X76" s="62" t="str">
        <f>IFERROR(((W76-#REF!)/#REF!),"")</f>
        <v/>
      </c>
      <c r="Y76" s="13">
        <f t="shared" si="54"/>
        <v>0</v>
      </c>
      <c r="Z76" s="13">
        <f t="shared" si="55"/>
        <v>0</v>
      </c>
    </row>
    <row r="77" spans="1:29" x14ac:dyDescent="0.35">
      <c r="A77" s="72" t="s">
        <v>248</v>
      </c>
      <c r="B77" s="73" t="s">
        <v>160</v>
      </c>
      <c r="C77" s="73" t="s">
        <v>249</v>
      </c>
      <c r="D77" s="74">
        <f t="shared" si="23"/>
        <v>7668.5950413223145</v>
      </c>
      <c r="E77" s="75">
        <v>9279</v>
      </c>
      <c r="F77" s="20">
        <f t="shared" ref="F77:F79" si="58">ROUNDUP(E77*(1+$F$5),-1)-1</f>
        <v>9749</v>
      </c>
      <c r="G77" s="2">
        <f>IF(F77=Z77,"---",F77-Z77)</f>
        <v>650</v>
      </c>
      <c r="H77" s="25">
        <f>IF(F77=Z77,"---",(F77-Z77)/Z77)</f>
        <v>7.1436421584789536E-2</v>
      </c>
      <c r="I77" s="16" t="s">
        <v>250</v>
      </c>
      <c r="J77" s="19">
        <f t="shared" ref="J77" si="59">K77/1.16</f>
        <v>7978.4482758620697</v>
      </c>
      <c r="K77" s="17">
        <v>9255</v>
      </c>
      <c r="L77" s="63" t="str">
        <f>IFERROR(((K77-#REF!)/#REF!),"")</f>
        <v/>
      </c>
      <c r="M77" s="19" t="s">
        <v>251</v>
      </c>
      <c r="N77" s="19">
        <f t="shared" ref="N77" si="60">O77/1.2</f>
        <v>7582.5</v>
      </c>
      <c r="O77" s="17">
        <v>9099</v>
      </c>
      <c r="P77" s="63" t="str">
        <f>IFERROR(((O77-#REF!)/#REF!),"")</f>
        <v/>
      </c>
      <c r="Q77" s="19"/>
      <c r="R77" s="19"/>
      <c r="T77" s="65"/>
      <c r="U77" s="19" t="s">
        <v>253</v>
      </c>
      <c r="V77" s="19">
        <f t="shared" ref="V77:V78" si="61">W77/1.22</f>
        <v>7953.2786885245905</v>
      </c>
      <c r="W77" s="17">
        <v>9703</v>
      </c>
      <c r="X77" s="63" t="str">
        <f>IFERROR(((W77-#REF!)/#REF!),"")</f>
        <v/>
      </c>
      <c r="Y77" s="13">
        <f t="shared" si="54"/>
        <v>9749</v>
      </c>
      <c r="Z77" s="13">
        <f t="shared" si="55"/>
        <v>9099</v>
      </c>
      <c r="AB77">
        <v>9499</v>
      </c>
      <c r="AC77" s="84">
        <f>AB77/E77-1</f>
        <v>2.3709451449509755E-2</v>
      </c>
    </row>
    <row r="78" spans="1:29" x14ac:dyDescent="0.35">
      <c r="A78" s="6" t="s">
        <v>254</v>
      </c>
      <c r="B78" s="1" t="s">
        <v>160</v>
      </c>
      <c r="C78" s="1" t="s">
        <v>255</v>
      </c>
      <c r="D78" s="2">
        <f t="shared" si="23"/>
        <v>8594.2148760330583</v>
      </c>
      <c r="E78" s="20">
        <v>10399</v>
      </c>
      <c r="F78" s="20">
        <f t="shared" si="58"/>
        <v>10919</v>
      </c>
      <c r="G78" s="2">
        <f>IF(F78=Z78,"---",F78-Z78)</f>
        <v>429</v>
      </c>
      <c r="H78" s="25">
        <f>IF(F78=Z78,"---",(F78-Z78)/Z78)</f>
        <v>4.0896091515729267E-2</v>
      </c>
      <c r="I78" s="16"/>
      <c r="J78" s="19" t="s">
        <v>24</v>
      </c>
      <c r="K78" s="17" t="s">
        <v>24</v>
      </c>
      <c r="L78" s="63" t="str">
        <f>IFERROR(((K78-#REF!)/#REF!),"")</f>
        <v/>
      </c>
      <c r="N78" s="19" t="s">
        <v>24</v>
      </c>
      <c r="O78" s="17" t="s">
        <v>24</v>
      </c>
      <c r="P78" s="63" t="str">
        <f>IFERROR(((O78-#REF!)/#REF!),"")</f>
        <v/>
      </c>
      <c r="R78" s="19"/>
      <c r="T78" s="65"/>
      <c r="U78" s="19" t="s">
        <v>256</v>
      </c>
      <c r="V78" s="19">
        <f t="shared" si="61"/>
        <v>8598.3606557377043</v>
      </c>
      <c r="W78" s="17">
        <v>10490</v>
      </c>
      <c r="X78" s="63" t="str">
        <f>IFERROR(((W78-#REF!)/#REF!),"")</f>
        <v/>
      </c>
      <c r="Y78" s="13">
        <f t="shared" si="54"/>
        <v>10919</v>
      </c>
      <c r="Z78" s="13">
        <f t="shared" si="55"/>
        <v>10490</v>
      </c>
    </row>
    <row r="79" spans="1:29" x14ac:dyDescent="0.35">
      <c r="A79" s="6" t="s">
        <v>254</v>
      </c>
      <c r="B79" s="1" t="s">
        <v>166</v>
      </c>
      <c r="C79" s="1" t="s">
        <v>257</v>
      </c>
      <c r="D79" s="2">
        <f t="shared" si="23"/>
        <v>8759.5041322314046</v>
      </c>
      <c r="E79" s="20">
        <v>10599</v>
      </c>
      <c r="F79" s="20">
        <f t="shared" si="58"/>
        <v>11129</v>
      </c>
      <c r="G79" s="2">
        <f>IF(F79=Z79,"---",F79-Z79)</f>
        <v>1730</v>
      </c>
      <c r="H79" s="25">
        <f>IF(F79=Z79,"---",(F79-Z79)/Z79)</f>
        <v>0.18406213426960316</v>
      </c>
      <c r="I79" s="16"/>
      <c r="J79" s="19" t="s">
        <v>24</v>
      </c>
      <c r="K79" s="17" t="s">
        <v>24</v>
      </c>
      <c r="L79" s="63" t="str">
        <f>IFERROR(((K79-#REF!)/#REF!),"")</f>
        <v/>
      </c>
      <c r="M79" s="19" t="s">
        <v>258</v>
      </c>
      <c r="N79" s="19">
        <f t="shared" ref="N79" si="62">O79/1.2</f>
        <v>7832.5</v>
      </c>
      <c r="O79" s="17">
        <v>9399</v>
      </c>
      <c r="P79" s="63" t="str">
        <f>IFERROR(((O79-#REF!)/#REF!),"")</f>
        <v/>
      </c>
      <c r="R79" s="19"/>
      <c r="T79" s="65"/>
      <c r="U79" s="19"/>
      <c r="V79" s="19" t="s">
        <v>24</v>
      </c>
      <c r="W79" s="17" t="s">
        <v>24</v>
      </c>
      <c r="X79" s="63" t="str">
        <f>IFERROR(((W79-#REF!)/#REF!),"")</f>
        <v/>
      </c>
      <c r="Y79" s="13">
        <f t="shared" si="54"/>
        <v>11129</v>
      </c>
      <c r="Z79" s="13">
        <f t="shared" si="55"/>
        <v>9399</v>
      </c>
    </row>
    <row r="80" spans="1:29" x14ac:dyDescent="0.35">
      <c r="A80" s="26" t="s">
        <v>259</v>
      </c>
      <c r="B80" s="46"/>
      <c r="C80" s="27"/>
      <c r="D80" s="28"/>
      <c r="E80" s="37"/>
      <c r="F80" s="70"/>
      <c r="G80" s="35"/>
      <c r="H80" s="35"/>
      <c r="I80" s="39"/>
      <c r="J80" s="38"/>
      <c r="K80" s="38"/>
      <c r="L80" s="70" t="str">
        <f>IFERROR(((K80-#REF!)/#REF!),"")</f>
        <v/>
      </c>
      <c r="M80" s="47"/>
      <c r="N80" s="47"/>
      <c r="O80" s="38"/>
      <c r="P80" s="70" t="str">
        <f>IFERROR(((O80-#REF!)/#REF!),"")</f>
        <v/>
      </c>
      <c r="Q80" s="38"/>
      <c r="R80" s="38"/>
      <c r="S80" s="38"/>
      <c r="T80" s="41"/>
      <c r="U80" s="29"/>
      <c r="V80" s="29"/>
      <c r="W80" s="38"/>
      <c r="X80" s="62" t="str">
        <f>IFERROR(((W80-#REF!)/#REF!),"")</f>
        <v/>
      </c>
      <c r="Y80" s="13">
        <f t="shared" si="54"/>
        <v>0</v>
      </c>
      <c r="Z80" s="13">
        <f t="shared" si="55"/>
        <v>0</v>
      </c>
    </row>
    <row r="81" spans="1:26" x14ac:dyDescent="0.35">
      <c r="A81" s="6" t="s">
        <v>260</v>
      </c>
      <c r="B81" s="1" t="s">
        <v>160</v>
      </c>
      <c r="C81" s="1" t="s">
        <v>261</v>
      </c>
      <c r="D81" s="2">
        <f t="shared" si="23"/>
        <v>9693.3884297520672</v>
      </c>
      <c r="E81" s="20">
        <v>11729</v>
      </c>
      <c r="F81" s="20">
        <f t="shared" ref="F81:F82" si="63">ROUNDUP(E81*(1+$F$5),-1)-1</f>
        <v>12319</v>
      </c>
      <c r="G81" s="2">
        <f>IF(F81=Z81,"---",F81-Z81)</f>
        <v>24</v>
      </c>
      <c r="H81" s="25">
        <f>IF(F81=Z81,"---",(F81-Z81)/Z81)</f>
        <v>1.9520130134200895E-3</v>
      </c>
      <c r="I81" s="16" t="s">
        <v>262</v>
      </c>
      <c r="J81" s="19">
        <f t="shared" ref="J81" si="64">K81/1.16</f>
        <v>10599.137931034484</v>
      </c>
      <c r="K81" s="17">
        <v>12295</v>
      </c>
      <c r="L81" s="63" t="str">
        <f>IFERROR(((K81-#REF!)/#REF!),"")</f>
        <v/>
      </c>
      <c r="N81" s="19" t="s">
        <v>24</v>
      </c>
      <c r="O81" s="17" t="s">
        <v>24</v>
      </c>
      <c r="P81" s="63" t="str">
        <f>IFERROR(((O81-#REF!)/#REF!),"")</f>
        <v/>
      </c>
      <c r="Q81" s="19"/>
      <c r="R81" s="19"/>
      <c r="T81" s="65"/>
      <c r="U81" s="19" t="s">
        <v>264</v>
      </c>
      <c r="V81" s="19">
        <f t="shared" ref="V81:V85" si="65">W81/1.22</f>
        <v>10823.77049180328</v>
      </c>
      <c r="W81" s="17">
        <v>13205</v>
      </c>
      <c r="X81" s="63" t="str">
        <f>IFERROR(((W81-#REF!)/#REF!),"")</f>
        <v/>
      </c>
      <c r="Y81" s="13">
        <f t="shared" si="54"/>
        <v>13205</v>
      </c>
      <c r="Z81" s="13">
        <f t="shared" si="55"/>
        <v>12295</v>
      </c>
    </row>
    <row r="82" spans="1:26" x14ac:dyDescent="0.35">
      <c r="A82" s="6" t="s">
        <v>260</v>
      </c>
      <c r="B82" s="1" t="s">
        <v>166</v>
      </c>
      <c r="C82" s="1" t="s">
        <v>265</v>
      </c>
      <c r="D82" s="2">
        <f t="shared" si="23"/>
        <v>9858.6776859504134</v>
      </c>
      <c r="E82" s="20">
        <v>11929</v>
      </c>
      <c r="F82" s="20">
        <f t="shared" si="63"/>
        <v>12529</v>
      </c>
      <c r="G82" s="2">
        <f>IF(F82=Z82,"---",F82-Z82)</f>
        <v>234</v>
      </c>
      <c r="H82" s="25">
        <f>IF(F82=Z82,"---",(F82-Z82)/Z82)</f>
        <v>1.9032126880845872E-2</v>
      </c>
      <c r="I82" s="16" t="s">
        <v>266</v>
      </c>
      <c r="J82" s="19" t="s">
        <v>24</v>
      </c>
      <c r="K82" s="17">
        <v>12295</v>
      </c>
      <c r="L82" s="63" t="str">
        <f>IFERROR(((K82-#REF!)/#REF!),"")</f>
        <v/>
      </c>
      <c r="N82" s="19" t="s">
        <v>24</v>
      </c>
      <c r="O82" s="17" t="s">
        <v>24</v>
      </c>
      <c r="P82" s="63" t="str">
        <f>IFERROR(((O82-#REF!)/#REF!),"")</f>
        <v/>
      </c>
      <c r="Q82" s="19"/>
      <c r="R82" s="19"/>
      <c r="T82" s="65"/>
      <c r="U82" s="19"/>
      <c r="V82" s="19" t="s">
        <v>24</v>
      </c>
      <c r="W82" s="17" t="s">
        <v>24</v>
      </c>
      <c r="X82" s="63" t="str">
        <f>IFERROR(((W82-#REF!)/#REF!),"")</f>
        <v/>
      </c>
      <c r="Y82" s="13">
        <f t="shared" si="54"/>
        <v>12529</v>
      </c>
      <c r="Z82" s="13">
        <f t="shared" si="55"/>
        <v>12295</v>
      </c>
    </row>
    <row r="83" spans="1:26" x14ac:dyDescent="0.35">
      <c r="A83" s="26" t="s">
        <v>267</v>
      </c>
      <c r="B83" s="46"/>
      <c r="C83" s="27"/>
      <c r="D83" s="28"/>
      <c r="E83" s="37"/>
      <c r="F83" s="70"/>
      <c r="G83" s="35"/>
      <c r="H83" s="35"/>
      <c r="I83" s="39"/>
      <c r="J83" s="38"/>
      <c r="K83" s="38"/>
      <c r="L83" s="70" t="str">
        <f>IFERROR(((K83-#REF!)/#REF!),"")</f>
        <v/>
      </c>
      <c r="M83" s="47"/>
      <c r="N83" s="47"/>
      <c r="O83" s="38"/>
      <c r="P83" s="70" t="str">
        <f>IFERROR(((O83-#REF!)/#REF!),"")</f>
        <v/>
      </c>
      <c r="Q83" s="38"/>
      <c r="R83" s="38"/>
      <c r="S83" s="38"/>
      <c r="T83" s="41"/>
      <c r="U83" s="29"/>
      <c r="V83" s="29"/>
      <c r="W83" s="38"/>
      <c r="X83" s="62" t="str">
        <f>IFERROR(((W83-#REF!)/#REF!),"")</f>
        <v/>
      </c>
      <c r="Y83" s="13">
        <f t="shared" si="54"/>
        <v>0</v>
      </c>
      <c r="Z83" s="13">
        <f t="shared" si="55"/>
        <v>0</v>
      </c>
    </row>
    <row r="84" spans="1:26" x14ac:dyDescent="0.35">
      <c r="A84" s="6" t="s">
        <v>268</v>
      </c>
      <c r="B84" s="1" t="s">
        <v>160</v>
      </c>
      <c r="C84" s="1" t="s">
        <v>269</v>
      </c>
      <c r="D84" s="2">
        <f t="shared" si="23"/>
        <v>10701.652892561984</v>
      </c>
      <c r="E84" s="20">
        <v>12949</v>
      </c>
      <c r="F84" s="20">
        <f t="shared" ref="F84:F85" si="66">ROUNDUP(E84*(1+$F$5),-1)-1</f>
        <v>13599</v>
      </c>
      <c r="G84" s="2">
        <f>IF(F84=Z84,"---",F84-Z84)</f>
        <v>500</v>
      </c>
      <c r="H84" s="25">
        <f>IF(F84=Z84,"---",(F84-Z84)/Z84)</f>
        <v>3.8170852736850142E-2</v>
      </c>
      <c r="I84" s="16" t="s">
        <v>270</v>
      </c>
      <c r="J84" s="19">
        <f t="shared" ref="J84:J85" si="67">K84/1.16</f>
        <v>11357.758620689656</v>
      </c>
      <c r="K84" s="17">
        <v>13175</v>
      </c>
      <c r="L84" s="63" t="str">
        <f>IFERROR(((K84-#REF!)/#REF!),"")</f>
        <v/>
      </c>
      <c r="M84" s="19" t="s">
        <v>271</v>
      </c>
      <c r="N84" s="19">
        <f t="shared" ref="N84" si="68">O84/1.2</f>
        <v>10915.833333333334</v>
      </c>
      <c r="O84" s="17">
        <v>13099</v>
      </c>
      <c r="P84" s="63" t="str">
        <f>IFERROR(((O84-#REF!)/#REF!),"")</f>
        <v/>
      </c>
      <c r="Q84" s="19"/>
      <c r="R84" s="19"/>
      <c r="T84" s="65"/>
      <c r="U84" s="19" t="s">
        <v>273</v>
      </c>
      <c r="V84" s="19">
        <f t="shared" si="65"/>
        <v>12109.016393442624</v>
      </c>
      <c r="W84" s="17">
        <v>14773</v>
      </c>
      <c r="X84" s="63" t="str">
        <f>IFERROR(((W84-#REF!)/#REF!),"")</f>
        <v/>
      </c>
      <c r="Y84" s="13">
        <f t="shared" si="54"/>
        <v>14773</v>
      </c>
      <c r="Z84" s="13">
        <f t="shared" si="55"/>
        <v>13099</v>
      </c>
    </row>
    <row r="85" spans="1:26" x14ac:dyDescent="0.35">
      <c r="A85" s="6" t="s">
        <v>268</v>
      </c>
      <c r="B85" s="1" t="s">
        <v>166</v>
      </c>
      <c r="C85" s="1" t="s">
        <v>274</v>
      </c>
      <c r="D85" s="2">
        <f t="shared" si="23"/>
        <v>10875.206611570249</v>
      </c>
      <c r="E85" s="20">
        <v>13159</v>
      </c>
      <c r="F85" s="20">
        <f t="shared" si="66"/>
        <v>13819</v>
      </c>
      <c r="G85" s="2">
        <f>IF(F85=Z85,"---",F85-Z85)</f>
        <v>644</v>
      </c>
      <c r="H85" s="25">
        <f>IF(F85=Z85,"---",(F85-Z85)/Z85)</f>
        <v>4.888045540796964E-2</v>
      </c>
      <c r="I85" s="16" t="s">
        <v>275</v>
      </c>
      <c r="J85" s="19">
        <f t="shared" si="67"/>
        <v>11357.758620689656</v>
      </c>
      <c r="K85" s="17">
        <v>13175</v>
      </c>
      <c r="L85" s="63" t="str">
        <f>IFERROR(((K85-#REF!)/#REF!),"")</f>
        <v/>
      </c>
      <c r="N85" s="19" t="s">
        <v>24</v>
      </c>
      <c r="O85" s="17" t="s">
        <v>24</v>
      </c>
      <c r="P85" s="63" t="str">
        <f>IFERROR(((O85-#REF!)/#REF!),"")</f>
        <v/>
      </c>
      <c r="Q85" s="19"/>
      <c r="R85" s="19"/>
      <c r="T85" s="65"/>
      <c r="U85" s="19" t="s">
        <v>276</v>
      </c>
      <c r="V85" s="19">
        <f t="shared" si="65"/>
        <v>12109.016393442624</v>
      </c>
      <c r="W85" s="17">
        <v>14773</v>
      </c>
      <c r="X85" s="63" t="str">
        <f>IFERROR(((W85-#REF!)/#REF!),"")</f>
        <v/>
      </c>
      <c r="Y85" s="13">
        <f t="shared" si="54"/>
        <v>14773</v>
      </c>
      <c r="Z85" s="13">
        <f t="shared" si="55"/>
        <v>13175</v>
      </c>
    </row>
    <row r="86" spans="1:26" ht="18.5" x14ac:dyDescent="0.45">
      <c r="A86" s="30" t="s">
        <v>277</v>
      </c>
      <c r="B86" s="45"/>
      <c r="C86" s="31"/>
      <c r="D86" s="32"/>
      <c r="E86" s="53"/>
      <c r="F86" s="54"/>
      <c r="G86" s="33"/>
      <c r="H86" s="33"/>
      <c r="I86" s="33"/>
      <c r="J86" s="33"/>
      <c r="K86" s="53"/>
      <c r="L86" s="61" t="str">
        <f>IFERROR(((K86-#REF!)/#REF!),"")</f>
        <v/>
      </c>
      <c r="M86" s="33"/>
      <c r="N86" s="33"/>
      <c r="O86" s="53"/>
      <c r="P86" s="61" t="str">
        <f>IFERROR(((O86-#REF!)/#REF!),"")</f>
        <v/>
      </c>
      <c r="Q86" s="33"/>
      <c r="R86" s="33"/>
      <c r="S86" s="33"/>
      <c r="T86" s="34"/>
      <c r="U86" s="33"/>
      <c r="V86" s="33"/>
      <c r="W86" s="53"/>
      <c r="X86" s="61" t="str">
        <f>IFERROR(((W86-#REF!)/#REF!),"")</f>
        <v/>
      </c>
      <c r="Y86" s="13">
        <f t="shared" si="54"/>
        <v>0</v>
      </c>
      <c r="Z86" s="13">
        <f t="shared" si="55"/>
        <v>0</v>
      </c>
    </row>
    <row r="87" spans="1:26" x14ac:dyDescent="0.35">
      <c r="A87" s="26" t="s">
        <v>278</v>
      </c>
      <c r="B87" s="46"/>
      <c r="C87" s="27"/>
      <c r="D87" s="28"/>
      <c r="E87" s="37"/>
      <c r="F87" s="70"/>
      <c r="G87" s="35"/>
      <c r="H87" s="35"/>
      <c r="I87" s="39"/>
      <c r="J87" s="38"/>
      <c r="K87" s="38"/>
      <c r="L87" s="70" t="str">
        <f>IFERROR(((K87-#REF!)/#REF!),"")</f>
        <v/>
      </c>
      <c r="M87" s="47"/>
      <c r="N87" s="47"/>
      <c r="O87" s="38"/>
      <c r="P87" s="70" t="str">
        <f>IFERROR(((O87-#REF!)/#REF!),"")</f>
        <v/>
      </c>
      <c r="Q87" s="38"/>
      <c r="R87" s="38"/>
      <c r="S87" s="38"/>
      <c r="T87" s="41"/>
      <c r="U87" s="29"/>
      <c r="V87" s="29"/>
      <c r="W87" s="38"/>
      <c r="X87" s="62" t="str">
        <f>IFERROR(((W87-#REF!)/#REF!),"")</f>
        <v/>
      </c>
      <c r="Y87" s="13">
        <f t="shared" si="54"/>
        <v>0</v>
      </c>
      <c r="Z87" s="13">
        <f t="shared" si="55"/>
        <v>0</v>
      </c>
    </row>
    <row r="88" spans="1:26" x14ac:dyDescent="0.35">
      <c r="A88" s="6" t="s">
        <v>279</v>
      </c>
      <c r="B88" s="1" t="s">
        <v>96</v>
      </c>
      <c r="C88" s="1" t="s">
        <v>280</v>
      </c>
      <c r="D88" s="2">
        <f t="shared" ref="D88:D89" si="69">E88/1.21</f>
        <v>11900</v>
      </c>
      <c r="E88" s="20">
        <v>14399</v>
      </c>
      <c r="F88" s="20">
        <f t="shared" ref="F88:F92" si="70">ROUNDUP(E88*(1+$F$5),-1)-1</f>
        <v>15119</v>
      </c>
      <c r="G88" s="2">
        <f t="shared" ref="G88:G93" si="71">IF(F88=Z88,"---",F88-Z88)</f>
        <v>620</v>
      </c>
      <c r="H88" s="25">
        <f t="shared" ref="H88:H93" si="72">IF(F88=Z88,"---",(F88-Z88)/Z88)</f>
        <v>4.2761569763431963E-2</v>
      </c>
      <c r="I88" s="16" t="s">
        <v>281</v>
      </c>
      <c r="J88" s="19">
        <f t="shared" ref="J88:J89" si="73">K88/1.16</f>
        <v>12875</v>
      </c>
      <c r="K88" s="17">
        <v>14935</v>
      </c>
      <c r="L88" s="63" t="str">
        <f>IFERROR(((K88-#REF!)/#REF!),"")</f>
        <v/>
      </c>
      <c r="M88" s="19" t="s">
        <v>282</v>
      </c>
      <c r="N88" s="19">
        <f t="shared" ref="N88:N92" si="74">O88/1.2</f>
        <v>12082.5</v>
      </c>
      <c r="O88" s="17">
        <v>14499</v>
      </c>
      <c r="P88" s="63" t="str">
        <f>IFERROR(((O88-#REF!)/#REF!),"")</f>
        <v/>
      </c>
      <c r="Q88" s="19"/>
      <c r="R88" s="19"/>
      <c r="T88" s="65"/>
      <c r="U88" s="19" t="s">
        <v>284</v>
      </c>
      <c r="V88" s="19">
        <f t="shared" ref="V88:V89" si="75">W88/1.22</f>
        <v>13300</v>
      </c>
      <c r="W88" s="17">
        <v>16226</v>
      </c>
      <c r="X88" s="63" t="str">
        <f>IFERROR(((W88-#REF!)/#REF!),"")</f>
        <v/>
      </c>
      <c r="Y88" s="13">
        <f t="shared" si="54"/>
        <v>16226</v>
      </c>
      <c r="Z88" s="13">
        <f t="shared" si="55"/>
        <v>14499</v>
      </c>
    </row>
    <row r="89" spans="1:26" x14ac:dyDescent="0.35">
      <c r="A89" s="6" t="s">
        <v>279</v>
      </c>
      <c r="B89" s="1" t="s">
        <v>128</v>
      </c>
      <c r="C89" s="1" t="s">
        <v>285</v>
      </c>
      <c r="D89" s="2">
        <f t="shared" si="69"/>
        <v>12065.289256198348</v>
      </c>
      <c r="E89" s="20">
        <v>14599</v>
      </c>
      <c r="F89" s="20">
        <f t="shared" si="70"/>
        <v>15329</v>
      </c>
      <c r="G89" s="2">
        <f t="shared" si="71"/>
        <v>530</v>
      </c>
      <c r="H89" s="25">
        <f t="shared" si="72"/>
        <v>3.5813230623690788E-2</v>
      </c>
      <c r="I89" s="16" t="s">
        <v>286</v>
      </c>
      <c r="J89" s="19">
        <f t="shared" si="73"/>
        <v>12875</v>
      </c>
      <c r="K89" s="17">
        <v>14935</v>
      </c>
      <c r="L89" s="63" t="str">
        <f>IFERROR(((K89-#REF!)/#REF!),"")</f>
        <v/>
      </c>
      <c r="M89" s="19" t="s">
        <v>287</v>
      </c>
      <c r="N89" s="19">
        <f t="shared" si="74"/>
        <v>12332.5</v>
      </c>
      <c r="O89" s="17">
        <v>14799</v>
      </c>
      <c r="P89" s="63" t="str">
        <f>IFERROR(((O89-#REF!)/#REF!),"")</f>
        <v/>
      </c>
      <c r="Q89" s="19"/>
      <c r="R89" s="19"/>
      <c r="T89" s="65"/>
      <c r="U89" s="19" t="s">
        <v>288</v>
      </c>
      <c r="V89" s="19">
        <f t="shared" si="75"/>
        <v>13300</v>
      </c>
      <c r="W89" s="17">
        <v>16226</v>
      </c>
      <c r="X89" s="63" t="str">
        <f>IFERROR(((W89-#REF!)/#REF!),"")</f>
        <v/>
      </c>
      <c r="Y89" s="13">
        <f t="shared" si="54"/>
        <v>16226</v>
      </c>
      <c r="Z89" s="13">
        <f t="shared" si="55"/>
        <v>14799</v>
      </c>
    </row>
    <row r="90" spans="1:26" x14ac:dyDescent="0.35">
      <c r="A90" s="6" t="s">
        <v>279</v>
      </c>
      <c r="B90" s="1" t="s">
        <v>289</v>
      </c>
      <c r="C90" s="1" t="s">
        <v>285</v>
      </c>
      <c r="D90" s="2"/>
      <c r="E90" s="20">
        <v>14599</v>
      </c>
      <c r="F90" s="20">
        <f t="shared" si="70"/>
        <v>15329</v>
      </c>
      <c r="G90" s="2" t="str">
        <f t="shared" si="71"/>
        <v>---</v>
      </c>
      <c r="H90" s="25" t="str">
        <f t="shared" si="72"/>
        <v>---</v>
      </c>
      <c r="I90" s="16"/>
      <c r="J90" s="19"/>
      <c r="K90" s="17"/>
      <c r="L90" s="63" t="str">
        <f>IFERROR(((K90-#REF!)/#REF!),"")</f>
        <v/>
      </c>
      <c r="P90" s="63" t="str">
        <f>IFERROR(((O90-#REF!)/#REF!),"")</f>
        <v/>
      </c>
      <c r="Q90" s="19"/>
      <c r="R90" s="19"/>
      <c r="T90" s="65"/>
      <c r="U90" s="19"/>
      <c r="V90" s="19" t="s">
        <v>24</v>
      </c>
      <c r="W90" s="17" t="s">
        <v>24</v>
      </c>
      <c r="X90" s="63" t="str">
        <f>IFERROR(((W90-#REF!)/#REF!),"")</f>
        <v/>
      </c>
      <c r="Y90" s="13">
        <f t="shared" si="54"/>
        <v>15329</v>
      </c>
      <c r="Z90" s="13">
        <f t="shared" si="55"/>
        <v>15329</v>
      </c>
    </row>
    <row r="91" spans="1:26" x14ac:dyDescent="0.35">
      <c r="A91" s="80" t="s">
        <v>279</v>
      </c>
      <c r="B91" s="81" t="s">
        <v>290</v>
      </c>
      <c r="C91" s="81" t="s">
        <v>280</v>
      </c>
      <c r="D91" s="82"/>
      <c r="E91" s="83">
        <v>15399</v>
      </c>
      <c r="F91" s="20">
        <f t="shared" si="70"/>
        <v>16169</v>
      </c>
      <c r="G91" s="2">
        <f t="shared" si="71"/>
        <v>970</v>
      </c>
      <c r="H91" s="25">
        <f t="shared" si="72"/>
        <v>6.3819988157115606E-2</v>
      </c>
      <c r="I91" s="16"/>
      <c r="J91" s="19"/>
      <c r="K91" s="17"/>
      <c r="L91" s="63" t="str">
        <f>IFERROR(((K91-#REF!)/#REF!),"")</f>
        <v/>
      </c>
      <c r="M91" s="19" t="s">
        <v>291</v>
      </c>
      <c r="N91" s="19">
        <f t="shared" si="74"/>
        <v>12665.833333333334</v>
      </c>
      <c r="O91" s="17">
        <v>15199</v>
      </c>
      <c r="P91" s="63" t="str">
        <f>IFERROR(((O91-#REF!)/#REF!),"")</f>
        <v/>
      </c>
      <c r="Q91" s="19"/>
      <c r="R91" s="19"/>
      <c r="T91" s="65"/>
      <c r="U91" s="19"/>
      <c r="V91" s="19" t="s">
        <v>24</v>
      </c>
      <c r="W91" s="17" t="s">
        <v>24</v>
      </c>
      <c r="X91" s="63" t="str">
        <f>IFERROR(((W91-#REF!)/#REF!),"")</f>
        <v/>
      </c>
      <c r="Y91" s="13">
        <f t="shared" si="54"/>
        <v>16169</v>
      </c>
      <c r="Z91" s="13">
        <f t="shared" si="55"/>
        <v>15199</v>
      </c>
    </row>
    <row r="92" spans="1:26" x14ac:dyDescent="0.35">
      <c r="A92" s="80" t="s">
        <v>279</v>
      </c>
      <c r="B92" s="81" t="s">
        <v>292</v>
      </c>
      <c r="C92" s="81" t="s">
        <v>285</v>
      </c>
      <c r="D92" s="82"/>
      <c r="E92" s="83">
        <v>15599</v>
      </c>
      <c r="F92" s="20">
        <f t="shared" si="70"/>
        <v>16379</v>
      </c>
      <c r="G92" s="2">
        <f t="shared" si="71"/>
        <v>680</v>
      </c>
      <c r="H92" s="25">
        <f t="shared" si="72"/>
        <v>4.3314860819160458E-2</v>
      </c>
      <c r="I92" s="16"/>
      <c r="J92" s="19"/>
      <c r="K92" s="17"/>
      <c r="L92" s="63" t="str">
        <f>IFERROR(((K92-#REF!)/#REF!),"")</f>
        <v/>
      </c>
      <c r="M92" s="19" t="s">
        <v>293</v>
      </c>
      <c r="N92" s="19">
        <f t="shared" si="74"/>
        <v>13082.5</v>
      </c>
      <c r="O92" s="17">
        <v>15699</v>
      </c>
      <c r="P92" s="63" t="str">
        <f>IFERROR(((O92-#REF!)/#REF!),"")</f>
        <v/>
      </c>
      <c r="Q92" s="19"/>
      <c r="R92" s="19"/>
      <c r="T92" s="65"/>
      <c r="U92" s="19"/>
      <c r="V92" s="19" t="s">
        <v>24</v>
      </c>
      <c r="W92" s="17" t="s">
        <v>24</v>
      </c>
      <c r="X92" s="63" t="str">
        <f>IFERROR(((W92-#REF!)/#REF!),"")</f>
        <v/>
      </c>
      <c r="Y92" s="13">
        <f t="shared" si="54"/>
        <v>16379</v>
      </c>
      <c r="Z92" s="13">
        <f t="shared" si="55"/>
        <v>15699</v>
      </c>
    </row>
    <row r="93" spans="1:26" x14ac:dyDescent="0.35">
      <c r="A93" s="80" t="s">
        <v>279</v>
      </c>
      <c r="B93" s="81" t="s">
        <v>294</v>
      </c>
      <c r="C93" s="81" t="s">
        <v>285</v>
      </c>
      <c r="D93" s="82"/>
      <c r="E93" s="83">
        <v>15599</v>
      </c>
      <c r="F93" s="20">
        <f>ROUNDUP(E93*(1+$F$5),-1)-1</f>
        <v>16379</v>
      </c>
      <c r="G93" s="2" t="str">
        <f t="shared" si="71"/>
        <v>---</v>
      </c>
      <c r="H93" s="25" t="str">
        <f t="shared" si="72"/>
        <v>---</v>
      </c>
      <c r="I93" s="16"/>
      <c r="J93" s="19"/>
      <c r="K93" s="17"/>
      <c r="L93" s="63" t="str">
        <f>IFERROR(((K93-#REF!)/#REF!),"")</f>
        <v/>
      </c>
      <c r="P93" s="63" t="str">
        <f>IFERROR(((O93-#REF!)/#REF!),"")</f>
        <v/>
      </c>
      <c r="Q93" s="19"/>
      <c r="R93" s="19"/>
      <c r="T93" s="65"/>
      <c r="U93" s="19"/>
      <c r="V93" s="19" t="s">
        <v>24</v>
      </c>
      <c r="W93" s="17" t="s">
        <v>24</v>
      </c>
      <c r="X93" s="63" t="str">
        <f>IFERROR(((W93-#REF!)/#REF!),"")</f>
        <v/>
      </c>
      <c r="Y93" s="13">
        <f t="shared" si="54"/>
        <v>16379</v>
      </c>
      <c r="Z93" s="13">
        <f t="shared" si="55"/>
        <v>16379</v>
      </c>
    </row>
    <row r="94" spans="1:26" x14ac:dyDescent="0.35">
      <c r="A94" s="26" t="s">
        <v>295</v>
      </c>
      <c r="B94" s="46"/>
      <c r="C94" s="27"/>
      <c r="D94" s="28"/>
      <c r="E94" s="37"/>
      <c r="F94" s="70"/>
      <c r="G94" s="35"/>
      <c r="H94" s="35"/>
      <c r="I94" s="39"/>
      <c r="J94" s="38"/>
      <c r="K94" s="38"/>
      <c r="L94" s="70" t="str">
        <f>IFERROR(((K94-#REF!)/#REF!),"")</f>
        <v/>
      </c>
      <c r="M94" s="47"/>
      <c r="N94" s="47"/>
      <c r="O94" s="38"/>
      <c r="P94" s="70" t="str">
        <f>IFERROR(((O94-#REF!)/#REF!),"")</f>
        <v/>
      </c>
      <c r="Q94" s="38"/>
      <c r="R94" s="38"/>
      <c r="S94" s="38"/>
      <c r="T94" s="41"/>
      <c r="U94" s="29"/>
      <c r="V94" s="29"/>
      <c r="W94" s="38"/>
      <c r="X94" s="62" t="str">
        <f>IFERROR(((W94-#REF!)/#REF!),"")</f>
        <v/>
      </c>
      <c r="Y94" s="13">
        <f t="shared" si="54"/>
        <v>0</v>
      </c>
      <c r="Z94" s="13">
        <f t="shared" si="55"/>
        <v>0</v>
      </c>
    </row>
    <row r="95" spans="1:26" x14ac:dyDescent="0.35">
      <c r="A95" s="6" t="s">
        <v>296</v>
      </c>
      <c r="B95" s="1" t="s">
        <v>96</v>
      </c>
      <c r="C95" s="1" t="s">
        <v>297</v>
      </c>
      <c r="D95" s="2">
        <f t="shared" ref="D95:D102" si="76">E95/1.21</f>
        <v>12561.157024793389</v>
      </c>
      <c r="E95" s="20">
        <v>15199</v>
      </c>
      <c r="F95" s="20">
        <f t="shared" ref="F95:F102" si="77">ROUNDUP(E95*(1+$F$5),-1)-1</f>
        <v>15959</v>
      </c>
      <c r="G95" s="2">
        <f t="shared" ref="G95:G102" si="78">IF(F95=Z95,"---",F95-Z95)</f>
        <v>460</v>
      </c>
      <c r="H95" s="25">
        <f t="shared" ref="H95:H102" si="79">IF(F95=Z95,"---",(F95-Z95)/Z95)</f>
        <v>2.9679334150590361E-2</v>
      </c>
      <c r="I95" s="16" t="s">
        <v>298</v>
      </c>
      <c r="J95" s="19">
        <f t="shared" ref="J95:J97" si="80">K95/1.16</f>
        <v>13409.48275862069</v>
      </c>
      <c r="K95" s="17">
        <v>15555</v>
      </c>
      <c r="L95" s="63" t="str">
        <f>IFERROR(((K95-#REF!)/#REF!),"")</f>
        <v/>
      </c>
      <c r="M95" s="19" t="s">
        <v>299</v>
      </c>
      <c r="N95" s="19">
        <f t="shared" ref="N95:N101" si="81">O95/1.2</f>
        <v>12915.833333333334</v>
      </c>
      <c r="O95" s="17">
        <v>15499</v>
      </c>
      <c r="P95" s="63" t="str">
        <f>IFERROR(((O95-#REF!)/#REF!),"")</f>
        <v/>
      </c>
      <c r="Q95" s="19"/>
      <c r="R95" s="19"/>
      <c r="T95" s="65"/>
      <c r="U95" s="19"/>
      <c r="V95" s="19" t="s">
        <v>24</v>
      </c>
      <c r="W95" s="17" t="s">
        <v>24</v>
      </c>
      <c r="X95" s="63" t="str">
        <f>IFERROR(((W95-#REF!)/#REF!),"")</f>
        <v/>
      </c>
      <c r="Y95" s="13">
        <f t="shared" si="54"/>
        <v>15959</v>
      </c>
      <c r="Z95" s="13">
        <f t="shared" si="55"/>
        <v>15499</v>
      </c>
    </row>
    <row r="96" spans="1:26" x14ac:dyDescent="0.35">
      <c r="A96" s="6" t="s">
        <v>296</v>
      </c>
      <c r="B96" s="1" t="s">
        <v>301</v>
      </c>
      <c r="C96" s="1" t="s">
        <v>297</v>
      </c>
      <c r="D96" s="2">
        <f t="shared" si="76"/>
        <v>12561.157024793389</v>
      </c>
      <c r="E96" s="20">
        <v>15199</v>
      </c>
      <c r="F96" s="20">
        <f t="shared" si="77"/>
        <v>15959</v>
      </c>
      <c r="G96" s="2" t="str">
        <f t="shared" si="78"/>
        <v>---</v>
      </c>
      <c r="H96" s="25" t="str">
        <f t="shared" si="79"/>
        <v>---</v>
      </c>
      <c r="I96" s="16"/>
      <c r="J96" s="19" t="s">
        <v>24</v>
      </c>
      <c r="K96" s="17" t="s">
        <v>24</v>
      </c>
      <c r="L96" s="63" t="str">
        <f>IFERROR(((K96-#REF!)/#REF!),"")</f>
        <v/>
      </c>
      <c r="N96" s="19" t="s">
        <v>24</v>
      </c>
      <c r="O96" s="17" t="s">
        <v>24</v>
      </c>
      <c r="P96" s="63" t="str">
        <f>IFERROR(((O96-#REF!)/#REF!),"")</f>
        <v/>
      </c>
      <c r="R96" s="19"/>
      <c r="T96" s="65"/>
      <c r="U96" s="19"/>
      <c r="V96" s="19" t="s">
        <v>24</v>
      </c>
      <c r="W96" s="17" t="s">
        <v>24</v>
      </c>
      <c r="X96" s="63" t="str">
        <f>IFERROR(((W96-#REF!)/#REF!),"")</f>
        <v/>
      </c>
      <c r="Y96" s="13">
        <f t="shared" si="54"/>
        <v>15959</v>
      </c>
      <c r="Z96" s="13">
        <f t="shared" si="55"/>
        <v>15959</v>
      </c>
    </row>
    <row r="97" spans="1:26" x14ac:dyDescent="0.35">
      <c r="A97" s="6" t="s">
        <v>296</v>
      </c>
      <c r="B97" s="1" t="s">
        <v>128</v>
      </c>
      <c r="C97" s="1" t="s">
        <v>302</v>
      </c>
      <c r="D97" s="2">
        <f t="shared" si="76"/>
        <v>12809.09090909091</v>
      </c>
      <c r="E97" s="20">
        <v>15499</v>
      </c>
      <c r="F97" s="20">
        <f t="shared" si="77"/>
        <v>16279</v>
      </c>
      <c r="G97" s="2">
        <f t="shared" si="78"/>
        <v>724</v>
      </c>
      <c r="H97" s="25">
        <f t="shared" si="79"/>
        <v>4.6544519447123109E-2</v>
      </c>
      <c r="I97" s="16" t="s">
        <v>303</v>
      </c>
      <c r="J97" s="19">
        <f t="shared" si="80"/>
        <v>13409.48275862069</v>
      </c>
      <c r="K97" s="17">
        <v>15555</v>
      </c>
      <c r="L97" s="63" t="str">
        <f>IFERROR(((K97-#REF!)/#REF!),"")</f>
        <v/>
      </c>
      <c r="M97" s="19" t="s">
        <v>304</v>
      </c>
      <c r="N97" s="19">
        <f t="shared" si="81"/>
        <v>13165.833333333334</v>
      </c>
      <c r="O97" s="17">
        <v>15799</v>
      </c>
      <c r="P97" s="63" t="str">
        <f>IFERROR(((O97-#REF!)/#REF!),"")</f>
        <v/>
      </c>
      <c r="Q97" s="19"/>
      <c r="R97" s="19"/>
      <c r="T97" s="65"/>
      <c r="U97" s="19"/>
      <c r="V97" s="19" t="s">
        <v>24</v>
      </c>
      <c r="W97" s="17" t="s">
        <v>24</v>
      </c>
      <c r="X97" s="63" t="str">
        <f>IFERROR(((W97-#REF!)/#REF!),"")</f>
        <v/>
      </c>
      <c r="Y97" s="13">
        <f t="shared" si="54"/>
        <v>16279</v>
      </c>
      <c r="Z97" s="13">
        <f t="shared" si="55"/>
        <v>15555</v>
      </c>
    </row>
    <row r="98" spans="1:26" x14ac:dyDescent="0.35">
      <c r="A98" s="6" t="s">
        <v>296</v>
      </c>
      <c r="B98" s="1" t="s">
        <v>289</v>
      </c>
      <c r="C98" s="1" t="s">
        <v>302</v>
      </c>
      <c r="D98" s="2">
        <f t="shared" si="76"/>
        <v>12809.09090909091</v>
      </c>
      <c r="E98" s="20">
        <v>15499</v>
      </c>
      <c r="F98" s="20">
        <f t="shared" si="77"/>
        <v>16279</v>
      </c>
      <c r="G98" s="2" t="str">
        <f t="shared" si="78"/>
        <v>---</v>
      </c>
      <c r="H98" s="25" t="str">
        <f t="shared" si="79"/>
        <v>---</v>
      </c>
      <c r="I98" s="16"/>
      <c r="J98" s="19" t="s">
        <v>24</v>
      </c>
      <c r="K98" s="17" t="s">
        <v>24</v>
      </c>
      <c r="L98" s="63" t="str">
        <f>IFERROR(((K98-#REF!)/#REF!),"")</f>
        <v/>
      </c>
      <c r="N98" s="19" t="s">
        <v>24</v>
      </c>
      <c r="O98" s="17" t="s">
        <v>24</v>
      </c>
      <c r="P98" s="63" t="str">
        <f>IFERROR(((O98-#REF!)/#REF!),"")</f>
        <v/>
      </c>
      <c r="R98" s="19"/>
      <c r="T98" s="65"/>
      <c r="U98" s="19"/>
      <c r="V98" s="19" t="s">
        <v>24</v>
      </c>
      <c r="W98" s="17" t="s">
        <v>24</v>
      </c>
      <c r="X98" s="63" t="str">
        <f>IFERROR(((W98-#REF!)/#REF!),"")</f>
        <v/>
      </c>
      <c r="Y98" s="13">
        <f t="shared" si="54"/>
        <v>16279</v>
      </c>
      <c r="Z98" s="13">
        <f t="shared" si="55"/>
        <v>16279</v>
      </c>
    </row>
    <row r="99" spans="1:26" x14ac:dyDescent="0.35">
      <c r="A99" s="80" t="s">
        <v>296</v>
      </c>
      <c r="B99" s="81" t="s">
        <v>290</v>
      </c>
      <c r="C99" s="81" t="s">
        <v>297</v>
      </c>
      <c r="D99" s="82">
        <f t="shared" si="76"/>
        <v>13387.603305785124</v>
      </c>
      <c r="E99" s="83">
        <v>16199</v>
      </c>
      <c r="F99" s="20">
        <f t="shared" si="77"/>
        <v>17009</v>
      </c>
      <c r="G99" s="2">
        <f t="shared" si="78"/>
        <v>710</v>
      </c>
      <c r="H99" s="25">
        <f t="shared" si="79"/>
        <v>4.3560954659795079E-2</v>
      </c>
      <c r="I99" s="16"/>
      <c r="J99" s="19"/>
      <c r="K99" s="17"/>
      <c r="L99" s="63" t="str">
        <f>IFERROR(((K99-#REF!)/#REF!),"")</f>
        <v/>
      </c>
      <c r="M99" s="19" t="s">
        <v>306</v>
      </c>
      <c r="N99" s="19">
        <f t="shared" si="81"/>
        <v>13582.5</v>
      </c>
      <c r="O99" s="17">
        <v>16299</v>
      </c>
      <c r="P99" s="63" t="str">
        <f>IFERROR(((O99-#REF!)/#REF!),"")</f>
        <v/>
      </c>
      <c r="R99" s="19"/>
      <c r="T99" s="65"/>
      <c r="U99" s="19"/>
      <c r="V99" s="19" t="s">
        <v>24</v>
      </c>
      <c r="W99" s="17" t="s">
        <v>24</v>
      </c>
      <c r="X99" s="63" t="str">
        <f>IFERROR(((W99-#REF!)/#REF!),"")</f>
        <v/>
      </c>
      <c r="Y99" s="13">
        <f t="shared" si="54"/>
        <v>17009</v>
      </c>
      <c r="Z99" s="13">
        <f t="shared" si="55"/>
        <v>16299</v>
      </c>
    </row>
    <row r="100" spans="1:26" x14ac:dyDescent="0.35">
      <c r="A100" s="80" t="s">
        <v>296</v>
      </c>
      <c r="B100" s="81" t="s">
        <v>307</v>
      </c>
      <c r="C100" s="81" t="s">
        <v>297</v>
      </c>
      <c r="D100" s="82">
        <f t="shared" si="76"/>
        <v>13387.603305785124</v>
      </c>
      <c r="E100" s="83">
        <v>16199</v>
      </c>
      <c r="F100" s="20">
        <f t="shared" si="77"/>
        <v>17009</v>
      </c>
      <c r="G100" s="2" t="str">
        <f t="shared" si="78"/>
        <v>---</v>
      </c>
      <c r="H100" s="25" t="str">
        <f t="shared" si="79"/>
        <v>---</v>
      </c>
      <c r="I100" s="16"/>
      <c r="J100" s="19"/>
      <c r="K100" s="17"/>
      <c r="L100" s="63" t="str">
        <f>IFERROR(((K100-#REF!)/#REF!),"")</f>
        <v/>
      </c>
      <c r="N100" s="19" t="s">
        <v>24</v>
      </c>
      <c r="O100" s="17" t="s">
        <v>24</v>
      </c>
      <c r="P100" s="63" t="str">
        <f>IFERROR(((O100-#REF!)/#REF!),"")</f>
        <v/>
      </c>
      <c r="R100" s="19"/>
      <c r="T100" s="65"/>
      <c r="U100" s="19"/>
      <c r="V100" s="19" t="s">
        <v>24</v>
      </c>
      <c r="W100" s="17" t="s">
        <v>24</v>
      </c>
      <c r="X100" s="63" t="str">
        <f>IFERROR(((W100-#REF!)/#REF!),"")</f>
        <v/>
      </c>
      <c r="Y100" s="13">
        <f t="shared" si="54"/>
        <v>17009</v>
      </c>
      <c r="Z100" s="13">
        <f t="shared" si="55"/>
        <v>17009</v>
      </c>
    </row>
    <row r="101" spans="1:26" x14ac:dyDescent="0.35">
      <c r="A101" s="80" t="s">
        <v>296</v>
      </c>
      <c r="B101" s="81" t="s">
        <v>292</v>
      </c>
      <c r="C101" s="81" t="s">
        <v>302</v>
      </c>
      <c r="D101" s="82">
        <f t="shared" si="76"/>
        <v>13635.537190082645</v>
      </c>
      <c r="E101" s="83">
        <v>16499</v>
      </c>
      <c r="F101" s="20">
        <f t="shared" si="77"/>
        <v>17329</v>
      </c>
      <c r="G101" s="2">
        <f t="shared" si="78"/>
        <v>530</v>
      </c>
      <c r="H101" s="25">
        <f t="shared" si="79"/>
        <v>3.1549496993868685E-2</v>
      </c>
      <c r="I101" s="16"/>
      <c r="J101" s="19"/>
      <c r="K101" s="17"/>
      <c r="L101" s="63" t="str">
        <f>IFERROR(((K101-#REF!)/#REF!),"")</f>
        <v/>
      </c>
      <c r="M101" s="19" t="s">
        <v>308</v>
      </c>
      <c r="N101" s="19">
        <f t="shared" si="81"/>
        <v>13999.166666666668</v>
      </c>
      <c r="O101" s="17">
        <v>16799</v>
      </c>
      <c r="P101" s="63" t="str">
        <f>IFERROR(((O101-#REF!)/#REF!),"")</f>
        <v/>
      </c>
      <c r="R101" s="19"/>
      <c r="T101" s="65"/>
      <c r="U101" s="19"/>
      <c r="V101" s="19" t="s">
        <v>24</v>
      </c>
      <c r="W101" s="17" t="s">
        <v>24</v>
      </c>
      <c r="X101" s="63" t="str">
        <f>IFERROR(((W101-#REF!)/#REF!),"")</f>
        <v/>
      </c>
      <c r="Y101" s="13">
        <f t="shared" si="54"/>
        <v>17329</v>
      </c>
      <c r="Z101" s="13">
        <f t="shared" si="55"/>
        <v>16799</v>
      </c>
    </row>
    <row r="102" spans="1:26" x14ac:dyDescent="0.35">
      <c r="A102" s="80" t="s">
        <v>296</v>
      </c>
      <c r="B102" s="81" t="s">
        <v>309</v>
      </c>
      <c r="C102" s="81" t="s">
        <v>302</v>
      </c>
      <c r="D102" s="82">
        <f t="shared" si="76"/>
        <v>13635.537190082645</v>
      </c>
      <c r="E102" s="83">
        <v>16499</v>
      </c>
      <c r="F102" s="20">
        <f t="shared" si="77"/>
        <v>17329</v>
      </c>
      <c r="G102" s="2" t="str">
        <f t="shared" si="78"/>
        <v>---</v>
      </c>
      <c r="H102" s="25" t="str">
        <f t="shared" si="79"/>
        <v>---</v>
      </c>
      <c r="I102" s="16"/>
      <c r="J102" s="19"/>
      <c r="K102" s="17"/>
      <c r="L102" s="63" t="str">
        <f>IFERROR(((K102-#REF!)/#REF!),"")</f>
        <v/>
      </c>
      <c r="N102" s="19" t="s">
        <v>24</v>
      </c>
      <c r="O102" s="17" t="s">
        <v>24</v>
      </c>
      <c r="P102" s="63" t="str">
        <f>IFERROR(((O102-#REF!)/#REF!),"")</f>
        <v/>
      </c>
      <c r="R102" s="19"/>
      <c r="T102" s="65"/>
      <c r="U102" s="19"/>
      <c r="V102" s="19" t="s">
        <v>24</v>
      </c>
      <c r="W102" s="17" t="s">
        <v>24</v>
      </c>
      <c r="X102" s="63" t="str">
        <f>IFERROR(((W102-#REF!)/#REF!),"")</f>
        <v/>
      </c>
      <c r="Y102" s="13">
        <f t="shared" si="54"/>
        <v>17329</v>
      </c>
      <c r="Z102" s="13">
        <f t="shared" si="55"/>
        <v>17329</v>
      </c>
    </row>
    <row r="103" spans="1:26" x14ac:dyDescent="0.35">
      <c r="A103" s="26" t="s">
        <v>310</v>
      </c>
      <c r="B103" s="46"/>
      <c r="C103" s="27"/>
      <c r="D103" s="28"/>
      <c r="E103" s="37"/>
      <c r="F103" s="70"/>
      <c r="G103" s="35"/>
      <c r="H103" s="35"/>
      <c r="I103" s="39"/>
      <c r="J103" s="38"/>
      <c r="K103" s="38"/>
      <c r="L103" s="70" t="str">
        <f>IFERROR(((K103-#REF!)/#REF!),"")</f>
        <v/>
      </c>
      <c r="M103" s="47"/>
      <c r="N103" s="47"/>
      <c r="O103" s="38"/>
      <c r="P103" s="70" t="str">
        <f>IFERROR(((O103-#REF!)/#REF!),"")</f>
        <v/>
      </c>
      <c r="Q103" s="38"/>
      <c r="R103" s="38"/>
      <c r="S103" s="38"/>
      <c r="T103" s="41"/>
      <c r="U103" s="29"/>
      <c r="V103" s="29"/>
      <c r="W103" s="38"/>
      <c r="X103" s="62" t="str">
        <f>IFERROR(((W103-#REF!)/#REF!),"")</f>
        <v/>
      </c>
      <c r="Y103" s="13">
        <f t="shared" si="54"/>
        <v>0</v>
      </c>
      <c r="Z103" s="13">
        <f t="shared" si="55"/>
        <v>0</v>
      </c>
    </row>
    <row r="104" spans="1:26" x14ac:dyDescent="0.35">
      <c r="A104" s="6" t="s">
        <v>311</v>
      </c>
      <c r="B104" s="1" t="s">
        <v>441</v>
      </c>
      <c r="C104" s="1" t="s">
        <v>312</v>
      </c>
      <c r="D104" s="2">
        <f t="shared" ref="D104:D144" si="82">E104/1.21</f>
        <v>14627.272727272728</v>
      </c>
      <c r="E104" s="20">
        <v>17699</v>
      </c>
      <c r="F104" s="20">
        <f t="shared" ref="F104:F111" si="83">ROUNDUP(E104*(1+$F$5),-1)-1</f>
        <v>18589</v>
      </c>
      <c r="G104" s="2">
        <f t="shared" ref="G104:G111" si="84">IF(F104=Z104,"---",F104-Z104)</f>
        <v>790</v>
      </c>
      <c r="H104" s="25">
        <f t="shared" ref="H104:H111" si="85">IF(F104=Z104,"---",(F104-Z104)/Z104)</f>
        <v>4.4384515984044047E-2</v>
      </c>
      <c r="I104" s="16" t="s">
        <v>442</v>
      </c>
      <c r="J104" s="19">
        <f t="shared" ref="J104:J107" si="86">K104/1.16</f>
        <v>15383.620689655174</v>
      </c>
      <c r="K104" s="17">
        <v>17845</v>
      </c>
      <c r="L104" s="63" t="str">
        <f>IFERROR(((K104-#REF!)/#REF!),"")</f>
        <v/>
      </c>
      <c r="M104" s="19" t="s">
        <v>313</v>
      </c>
      <c r="N104" s="19">
        <f t="shared" ref="N104:N110" si="87">O104/1.2</f>
        <v>14832.5</v>
      </c>
      <c r="O104" s="17">
        <v>17799</v>
      </c>
      <c r="P104" s="63" t="str">
        <f>IFERROR(((O104-#REF!)/#REF!),"")</f>
        <v/>
      </c>
      <c r="Q104" s="19"/>
      <c r="R104" s="19"/>
      <c r="T104" s="65"/>
      <c r="U104" s="19" t="s">
        <v>316</v>
      </c>
      <c r="V104" s="19">
        <f t="shared" ref="V104:V107" si="88">W104/1.22</f>
        <v>15854.918032786885</v>
      </c>
      <c r="W104" s="17">
        <v>19343</v>
      </c>
      <c r="X104" s="63" t="str">
        <f>IFERROR(((W104-#REF!)/#REF!),"")</f>
        <v/>
      </c>
      <c r="Y104" s="13">
        <f t="shared" ref="Y104:Y135" si="89">MAX(F104,K104,O104,S104,W104)</f>
        <v>19343</v>
      </c>
      <c r="Z104" s="13">
        <f t="shared" ref="Z104:Z135" si="90">MIN(F104,K104,O104,S104,W104)</f>
        <v>17799</v>
      </c>
    </row>
    <row r="105" spans="1:26" x14ac:dyDescent="0.35">
      <c r="A105" s="6" t="s">
        <v>311</v>
      </c>
      <c r="B105" s="1" t="s">
        <v>443</v>
      </c>
      <c r="C105" s="1" t="s">
        <v>312</v>
      </c>
      <c r="D105" s="2">
        <f t="shared" si="82"/>
        <v>14627.272727272728</v>
      </c>
      <c r="E105" s="20">
        <v>17699</v>
      </c>
      <c r="F105" s="20">
        <f t="shared" si="83"/>
        <v>18589</v>
      </c>
      <c r="G105" s="2" t="str">
        <f t="shared" si="84"/>
        <v>---</v>
      </c>
      <c r="H105" s="25" t="str">
        <f t="shared" si="85"/>
        <v>---</v>
      </c>
      <c r="I105" s="16" t="s">
        <v>444</v>
      </c>
      <c r="J105" s="19">
        <f t="shared" si="86"/>
        <v>16280.172413793105</v>
      </c>
      <c r="K105" s="17">
        <v>18885</v>
      </c>
      <c r="L105" s="63" t="str">
        <f>IFERROR(((K105-#REF!)/#REF!),"")</f>
        <v/>
      </c>
      <c r="N105" s="19" t="s">
        <v>24</v>
      </c>
      <c r="O105" s="17" t="s">
        <v>24</v>
      </c>
      <c r="P105" s="63" t="str">
        <f>IFERROR(((O105-#REF!)/#REF!),"")</f>
        <v/>
      </c>
      <c r="R105" s="19"/>
      <c r="T105" s="65"/>
      <c r="U105" s="19" t="s">
        <v>317</v>
      </c>
      <c r="V105" s="19" t="s">
        <v>24</v>
      </c>
      <c r="W105" s="17" t="s">
        <v>24</v>
      </c>
      <c r="X105" s="63" t="str">
        <f>IFERROR(((W105-#REF!)/#REF!),"")</f>
        <v/>
      </c>
      <c r="Y105" s="13">
        <f t="shared" si="89"/>
        <v>18885</v>
      </c>
      <c r="Z105" s="13">
        <f t="shared" si="90"/>
        <v>18589</v>
      </c>
    </row>
    <row r="106" spans="1:26" x14ac:dyDescent="0.35">
      <c r="A106" s="6" t="s">
        <v>311</v>
      </c>
      <c r="B106" s="1" t="s">
        <v>445</v>
      </c>
      <c r="C106" s="1" t="s">
        <v>318</v>
      </c>
      <c r="D106" s="2">
        <f t="shared" si="82"/>
        <v>14875.206611570249</v>
      </c>
      <c r="E106" s="20">
        <v>17999</v>
      </c>
      <c r="F106" s="20">
        <f t="shared" si="83"/>
        <v>18899</v>
      </c>
      <c r="G106" s="2">
        <f t="shared" si="84"/>
        <v>1054</v>
      </c>
      <c r="H106" s="25">
        <f t="shared" si="85"/>
        <v>5.9064163631269262E-2</v>
      </c>
      <c r="I106" s="16" t="s">
        <v>446</v>
      </c>
      <c r="J106" s="19">
        <f t="shared" si="86"/>
        <v>15383.620689655174</v>
      </c>
      <c r="K106" s="17">
        <v>17845</v>
      </c>
      <c r="L106" s="63" t="str">
        <f>IFERROR(((K106-#REF!)/#REF!),"")</f>
        <v/>
      </c>
      <c r="M106" s="19" t="s">
        <v>319</v>
      </c>
      <c r="N106" s="19">
        <f t="shared" si="87"/>
        <v>15249.166666666668</v>
      </c>
      <c r="O106" s="17">
        <v>18299</v>
      </c>
      <c r="P106" s="63" t="str">
        <f>IFERROR(((O106-#REF!)/#REF!),"")</f>
        <v/>
      </c>
      <c r="R106" s="19"/>
      <c r="T106" s="65"/>
      <c r="U106" s="19" t="s">
        <v>320</v>
      </c>
      <c r="V106" s="19">
        <f t="shared" si="88"/>
        <v>15854.918032786885</v>
      </c>
      <c r="W106" s="17">
        <v>19343</v>
      </c>
      <c r="X106" s="63" t="str">
        <f>IFERROR(((W106-#REF!)/#REF!),"")</f>
        <v/>
      </c>
      <c r="Y106" s="13">
        <f t="shared" si="89"/>
        <v>19343</v>
      </c>
      <c r="Z106" s="13">
        <f t="shared" si="90"/>
        <v>17845</v>
      </c>
    </row>
    <row r="107" spans="1:26" x14ac:dyDescent="0.35">
      <c r="A107" s="6" t="s">
        <v>311</v>
      </c>
      <c r="B107" s="1" t="s">
        <v>447</v>
      </c>
      <c r="C107" s="1" t="s">
        <v>318</v>
      </c>
      <c r="D107" s="2">
        <f t="shared" si="82"/>
        <v>14875.206611570249</v>
      </c>
      <c r="E107" s="20">
        <v>17999</v>
      </c>
      <c r="F107" s="20">
        <f t="shared" si="83"/>
        <v>18899</v>
      </c>
      <c r="G107" s="2">
        <f t="shared" si="84"/>
        <v>14</v>
      </c>
      <c r="H107" s="25">
        <f t="shared" si="85"/>
        <v>7.4132909716706377E-4</v>
      </c>
      <c r="I107" s="16" t="s">
        <v>448</v>
      </c>
      <c r="J107" s="19">
        <f t="shared" si="86"/>
        <v>16280.172413793105</v>
      </c>
      <c r="K107" s="17">
        <v>18885</v>
      </c>
      <c r="L107" s="63" t="str">
        <f>IFERROR(((K107-#REF!)/#REF!),"")</f>
        <v/>
      </c>
      <c r="N107" s="19" t="s">
        <v>24</v>
      </c>
      <c r="O107" s="17" t="s">
        <v>24</v>
      </c>
      <c r="P107" s="63" t="str">
        <f>IFERROR(((O107-#REF!)/#REF!),"")</f>
        <v/>
      </c>
      <c r="R107" s="19"/>
      <c r="T107" s="65"/>
      <c r="U107" s="19" t="s">
        <v>321</v>
      </c>
      <c r="V107" s="19">
        <f t="shared" si="88"/>
        <v>15854.918032786885</v>
      </c>
      <c r="W107" s="17">
        <v>19343</v>
      </c>
      <c r="X107" s="63" t="str">
        <f>IFERROR(((W107-#REF!)/#REF!),"")</f>
        <v/>
      </c>
      <c r="Y107" s="13">
        <f t="shared" si="89"/>
        <v>19343</v>
      </c>
      <c r="Z107" s="13">
        <f t="shared" si="90"/>
        <v>18885</v>
      </c>
    </row>
    <row r="108" spans="1:26" x14ac:dyDescent="0.35">
      <c r="A108" s="80" t="s">
        <v>311</v>
      </c>
      <c r="B108" s="81" t="s">
        <v>290</v>
      </c>
      <c r="C108" s="81" t="s">
        <v>312</v>
      </c>
      <c r="D108" s="82">
        <f t="shared" si="82"/>
        <v>15453.719008264463</v>
      </c>
      <c r="E108" s="83">
        <v>18699</v>
      </c>
      <c r="F108" s="20">
        <f t="shared" si="83"/>
        <v>19639</v>
      </c>
      <c r="G108" s="2">
        <f t="shared" si="84"/>
        <v>1040</v>
      </c>
      <c r="H108" s="25">
        <f t="shared" si="85"/>
        <v>5.5916984784128182E-2</v>
      </c>
      <c r="I108" s="16"/>
      <c r="J108" s="19" t="s">
        <v>24</v>
      </c>
      <c r="K108" s="17" t="s">
        <v>24</v>
      </c>
      <c r="L108" s="63" t="str">
        <f>IFERROR(((K108-#REF!)/#REF!),"")</f>
        <v/>
      </c>
      <c r="M108" s="19" t="s">
        <v>322</v>
      </c>
      <c r="N108" s="19">
        <f t="shared" si="87"/>
        <v>15499.166666666668</v>
      </c>
      <c r="O108" s="17">
        <v>18599</v>
      </c>
      <c r="P108" s="63" t="str">
        <f>IFERROR(((O108-#REF!)/#REF!),"")</f>
        <v/>
      </c>
      <c r="R108" s="19"/>
      <c r="T108" s="65"/>
      <c r="U108" s="19"/>
      <c r="V108" s="19" t="s">
        <v>24</v>
      </c>
      <c r="W108" s="17" t="s">
        <v>24</v>
      </c>
      <c r="X108" s="63" t="str">
        <f>IFERROR(((W108-#REF!)/#REF!),"")</f>
        <v/>
      </c>
      <c r="Y108" s="13">
        <f t="shared" si="89"/>
        <v>19639</v>
      </c>
      <c r="Z108" s="13">
        <f t="shared" si="90"/>
        <v>18599</v>
      </c>
    </row>
    <row r="109" spans="1:26" x14ac:dyDescent="0.35">
      <c r="A109" s="80" t="s">
        <v>311</v>
      </c>
      <c r="B109" s="81" t="s">
        <v>307</v>
      </c>
      <c r="C109" s="81" t="s">
        <v>312</v>
      </c>
      <c r="D109" s="82">
        <f t="shared" si="82"/>
        <v>15453.719008264463</v>
      </c>
      <c r="E109" s="83">
        <v>18699</v>
      </c>
      <c r="F109" s="20">
        <f t="shared" si="83"/>
        <v>19639</v>
      </c>
      <c r="G109" s="2" t="str">
        <f t="shared" si="84"/>
        <v>---</v>
      </c>
      <c r="H109" s="25" t="str">
        <f t="shared" si="85"/>
        <v>---</v>
      </c>
      <c r="I109" s="16"/>
      <c r="J109" s="19" t="s">
        <v>24</v>
      </c>
      <c r="K109" s="17" t="s">
        <v>24</v>
      </c>
      <c r="L109" s="63" t="str">
        <f>IFERROR(((K109-#REF!)/#REF!),"")</f>
        <v/>
      </c>
      <c r="N109" s="19" t="s">
        <v>24</v>
      </c>
      <c r="O109" s="17" t="s">
        <v>24</v>
      </c>
      <c r="P109" s="63" t="str">
        <f>IFERROR(((O109-#REF!)/#REF!),"")</f>
        <v/>
      </c>
      <c r="R109" s="19"/>
      <c r="T109" s="65"/>
      <c r="U109" s="19"/>
      <c r="V109" s="19" t="s">
        <v>24</v>
      </c>
      <c r="W109" s="17" t="s">
        <v>24</v>
      </c>
      <c r="X109" s="63" t="str">
        <f>IFERROR(((W109-#REF!)/#REF!),"")</f>
        <v/>
      </c>
      <c r="Y109" s="13">
        <f t="shared" si="89"/>
        <v>19639</v>
      </c>
      <c r="Z109" s="13">
        <f t="shared" si="90"/>
        <v>19639</v>
      </c>
    </row>
    <row r="110" spans="1:26" x14ac:dyDescent="0.35">
      <c r="A110" s="80" t="s">
        <v>311</v>
      </c>
      <c r="B110" s="81" t="s">
        <v>292</v>
      </c>
      <c r="C110" s="81" t="s">
        <v>318</v>
      </c>
      <c r="D110" s="82">
        <f t="shared" si="82"/>
        <v>15701.652892561984</v>
      </c>
      <c r="E110" s="83">
        <v>18999</v>
      </c>
      <c r="F110" s="20">
        <f t="shared" si="83"/>
        <v>19949</v>
      </c>
      <c r="G110" s="2">
        <f t="shared" si="84"/>
        <v>850</v>
      </c>
      <c r="H110" s="25">
        <f t="shared" si="85"/>
        <v>4.4504947903031569E-2</v>
      </c>
      <c r="I110" s="16"/>
      <c r="J110" s="19" t="s">
        <v>24</v>
      </c>
      <c r="K110" s="17" t="s">
        <v>24</v>
      </c>
      <c r="L110" s="63" t="str">
        <f>IFERROR(((K110-#REF!)/#REF!),"")</f>
        <v/>
      </c>
      <c r="M110" s="19" t="s">
        <v>323</v>
      </c>
      <c r="N110" s="19">
        <f t="shared" si="87"/>
        <v>15915.833333333334</v>
      </c>
      <c r="O110" s="17">
        <v>19099</v>
      </c>
      <c r="P110" s="63" t="str">
        <f>IFERROR(((O110-#REF!)/#REF!),"")</f>
        <v/>
      </c>
      <c r="R110" s="19"/>
      <c r="T110" s="65"/>
      <c r="U110" s="19"/>
      <c r="V110" s="19" t="s">
        <v>24</v>
      </c>
      <c r="W110" s="17" t="s">
        <v>24</v>
      </c>
      <c r="X110" s="63" t="str">
        <f>IFERROR(((W110-#REF!)/#REF!),"")</f>
        <v/>
      </c>
      <c r="Y110" s="13">
        <f t="shared" si="89"/>
        <v>19949</v>
      </c>
      <c r="Z110" s="13">
        <f t="shared" si="90"/>
        <v>19099</v>
      </c>
    </row>
    <row r="111" spans="1:26" x14ac:dyDescent="0.35">
      <c r="A111" s="80" t="s">
        <v>311</v>
      </c>
      <c r="B111" s="81" t="s">
        <v>309</v>
      </c>
      <c r="C111" s="81" t="s">
        <v>318</v>
      </c>
      <c r="D111" s="82">
        <f t="shared" si="82"/>
        <v>15701.652892561984</v>
      </c>
      <c r="E111" s="83">
        <v>18999</v>
      </c>
      <c r="F111" s="20">
        <f t="shared" si="83"/>
        <v>19949</v>
      </c>
      <c r="G111" s="2" t="str">
        <f t="shared" si="84"/>
        <v>---</v>
      </c>
      <c r="H111" s="25" t="str">
        <f t="shared" si="85"/>
        <v>---</v>
      </c>
      <c r="I111" s="16"/>
      <c r="J111" s="19" t="s">
        <v>24</v>
      </c>
      <c r="K111" s="17" t="s">
        <v>24</v>
      </c>
      <c r="L111" s="63" t="str">
        <f>IFERROR(((K111-#REF!)/#REF!),"")</f>
        <v/>
      </c>
      <c r="N111" s="19" t="s">
        <v>24</v>
      </c>
      <c r="O111" s="17" t="s">
        <v>24</v>
      </c>
      <c r="P111" s="63" t="str">
        <f>IFERROR(((O111-#REF!)/#REF!),"")</f>
        <v/>
      </c>
      <c r="R111" s="19"/>
      <c r="T111" s="65"/>
      <c r="U111" s="19"/>
      <c r="V111" s="19" t="s">
        <v>24</v>
      </c>
      <c r="W111" s="17" t="s">
        <v>24</v>
      </c>
      <c r="X111" s="63" t="str">
        <f>IFERROR(((W111-#REF!)/#REF!),"")</f>
        <v/>
      </c>
      <c r="Y111" s="13">
        <f t="shared" si="89"/>
        <v>19949</v>
      </c>
      <c r="Z111" s="13">
        <f t="shared" si="90"/>
        <v>19949</v>
      </c>
    </row>
    <row r="112" spans="1:26" x14ac:dyDescent="0.35">
      <c r="A112" s="26" t="s">
        <v>324</v>
      </c>
      <c r="B112" s="46"/>
      <c r="C112" s="27"/>
      <c r="D112" s="28"/>
      <c r="E112" s="37"/>
      <c r="F112" s="70"/>
      <c r="G112" s="35"/>
      <c r="H112" s="35"/>
      <c r="I112" s="39"/>
      <c r="J112" s="38"/>
      <c r="K112" s="38"/>
      <c r="L112" s="70" t="str">
        <f>IFERROR(((K112-#REF!)/#REF!),"")</f>
        <v/>
      </c>
      <c r="M112" s="47"/>
      <c r="N112" s="47"/>
      <c r="O112" s="38"/>
      <c r="P112" s="70" t="str">
        <f>IFERROR(((O112-#REF!)/#REF!),"")</f>
        <v/>
      </c>
      <c r="Q112" s="38"/>
      <c r="R112" s="38"/>
      <c r="S112" s="38"/>
      <c r="T112" s="41"/>
      <c r="U112" s="29"/>
      <c r="V112" s="29"/>
      <c r="W112" s="38"/>
      <c r="X112" s="62" t="str">
        <f>IFERROR(((W112-#REF!)/#REF!),"")</f>
        <v/>
      </c>
      <c r="Y112" s="13">
        <f t="shared" si="89"/>
        <v>0</v>
      </c>
      <c r="Z112" s="13">
        <f t="shared" si="90"/>
        <v>0</v>
      </c>
    </row>
    <row r="113" spans="1:26" x14ac:dyDescent="0.35">
      <c r="A113" s="6" t="s">
        <v>325</v>
      </c>
      <c r="B113" s="1" t="s">
        <v>292</v>
      </c>
      <c r="C113" s="1" t="s">
        <v>326</v>
      </c>
      <c r="D113" s="2">
        <f t="shared" si="82"/>
        <v>18718.18181818182</v>
      </c>
      <c r="E113" s="20">
        <v>22649</v>
      </c>
      <c r="F113" s="20">
        <f>ROUNDUP(E113*(1+$F$5),-1)-1</f>
        <v>23789</v>
      </c>
      <c r="G113" s="2">
        <f>IF(F113=Z113,"---",F113-Z113)</f>
        <v>4694</v>
      </c>
      <c r="H113" s="25">
        <f>IF(F113=Z113,"---",(F113-Z113)/Z113)</f>
        <v>0.24582351400890284</v>
      </c>
      <c r="I113" s="16" t="s">
        <v>449</v>
      </c>
      <c r="J113" s="19">
        <f t="shared" ref="J113" si="91">K113/1.16</f>
        <v>16461.206896551725</v>
      </c>
      <c r="K113" s="17">
        <v>19095</v>
      </c>
      <c r="L113" s="63" t="str">
        <f>IFERROR(((K113-#REF!)/#REF!),"")</f>
        <v/>
      </c>
      <c r="M113" s="19" t="s">
        <v>327</v>
      </c>
      <c r="N113" s="19">
        <f>O113/1.2</f>
        <v>17332.5</v>
      </c>
      <c r="O113" s="17">
        <v>20799</v>
      </c>
      <c r="P113" s="63" t="str">
        <f>IFERROR(((O113-#REF!)/#REF!),"")</f>
        <v/>
      </c>
      <c r="R113" s="19"/>
      <c r="T113" s="65"/>
      <c r="U113" s="19" t="s">
        <v>328</v>
      </c>
      <c r="V113" s="19">
        <f t="shared" ref="V113" si="92">W113/1.22</f>
        <v>19233.60655737705</v>
      </c>
      <c r="W113" s="17">
        <v>23465</v>
      </c>
      <c r="X113" s="63" t="str">
        <f>IFERROR(((W113-#REF!)/#REF!),"")</f>
        <v/>
      </c>
      <c r="Y113" s="13">
        <f t="shared" si="89"/>
        <v>23789</v>
      </c>
      <c r="Z113" s="13">
        <f t="shared" si="90"/>
        <v>19095</v>
      </c>
    </row>
    <row r="114" spans="1:26" x14ac:dyDescent="0.35">
      <c r="A114" s="26" t="s">
        <v>329</v>
      </c>
      <c r="B114" s="46"/>
      <c r="C114" s="27"/>
      <c r="D114" s="28"/>
      <c r="E114" s="37"/>
      <c r="F114" s="70"/>
      <c r="G114" s="35"/>
      <c r="H114" s="35"/>
      <c r="I114" s="39"/>
      <c r="J114" s="38"/>
      <c r="K114" s="38"/>
      <c r="L114" s="70" t="str">
        <f>IFERROR(((K114-#REF!)/#REF!),"")</f>
        <v/>
      </c>
      <c r="M114" s="47"/>
      <c r="N114" s="47"/>
      <c r="O114" s="38"/>
      <c r="P114" s="70" t="str">
        <f>IFERROR(((O114-#REF!)/#REF!),"")</f>
        <v/>
      </c>
      <c r="Q114" s="38"/>
      <c r="R114" s="38"/>
      <c r="S114" s="38"/>
      <c r="T114" s="41"/>
      <c r="U114" s="29"/>
      <c r="V114" s="29"/>
      <c r="W114" s="38"/>
      <c r="X114" s="62" t="str">
        <f>IFERROR(((W114-#REF!)/#REF!),"")</f>
        <v/>
      </c>
      <c r="Y114" s="13">
        <f t="shared" si="89"/>
        <v>0</v>
      </c>
      <c r="Z114" s="13">
        <f t="shared" si="90"/>
        <v>0</v>
      </c>
    </row>
    <row r="115" spans="1:26" x14ac:dyDescent="0.35">
      <c r="A115" s="6" t="s">
        <v>330</v>
      </c>
      <c r="B115" s="1" t="s">
        <v>96</v>
      </c>
      <c r="C115" s="1" t="s">
        <v>331</v>
      </c>
      <c r="D115" s="2">
        <f t="shared" si="82"/>
        <v>18123.14049586777</v>
      </c>
      <c r="E115" s="20">
        <v>21929</v>
      </c>
      <c r="F115" s="20">
        <f t="shared" ref="F115:F122" si="93">ROUNDUP(E115*(1+$F$5),-1)-1</f>
        <v>23029</v>
      </c>
      <c r="G115" s="2">
        <f t="shared" ref="G115:G122" si="94">IF(F115=Z115,"---",F115-Z115)</f>
        <v>4154</v>
      </c>
      <c r="H115" s="25">
        <f t="shared" ref="H115:H122" si="95">IF(F115=Z115,"---",(F115-Z115)/Z115)</f>
        <v>0.22007947019867549</v>
      </c>
      <c r="I115" s="57" t="s">
        <v>450</v>
      </c>
      <c r="J115" s="58">
        <f t="shared" ref="J115:J121" si="96">K115/1.16</f>
        <v>16271.551724137933</v>
      </c>
      <c r="K115" s="17">
        <v>18875</v>
      </c>
      <c r="L115" s="63" t="str">
        <f>IFERROR(((K115-#REF!)/#REF!),"")</f>
        <v/>
      </c>
      <c r="M115" s="19" t="s">
        <v>332</v>
      </c>
      <c r="N115" s="19">
        <f t="shared" ref="N115:N116" si="97">O115/1.2</f>
        <v>17749.166666666668</v>
      </c>
      <c r="O115" s="17">
        <v>21299</v>
      </c>
      <c r="P115" s="63" t="str">
        <f>IFERROR(((O115-#REF!)/#REF!),"")</f>
        <v/>
      </c>
      <c r="Q115" s="19"/>
      <c r="R115" s="19"/>
      <c r="T115" s="65"/>
      <c r="U115" s="19" t="s">
        <v>317</v>
      </c>
      <c r="V115" s="19" t="s">
        <v>24</v>
      </c>
      <c r="W115" s="17" t="s">
        <v>24</v>
      </c>
      <c r="X115" s="63" t="str">
        <f>IFERROR(((W115-#REF!)/#REF!),"")</f>
        <v/>
      </c>
      <c r="Y115" s="13">
        <f t="shared" si="89"/>
        <v>23029</v>
      </c>
      <c r="Z115" s="13">
        <f t="shared" si="90"/>
        <v>18875</v>
      </c>
    </row>
    <row r="116" spans="1:26" x14ac:dyDescent="0.35">
      <c r="A116" s="6" t="s">
        <v>330</v>
      </c>
      <c r="B116" s="1" t="s">
        <v>128</v>
      </c>
      <c r="C116" s="1" t="s">
        <v>334</v>
      </c>
      <c r="D116" s="2">
        <f t="shared" si="82"/>
        <v>18371.07438016529</v>
      </c>
      <c r="E116" s="20">
        <v>22229</v>
      </c>
      <c r="F116" s="20">
        <f t="shared" si="93"/>
        <v>23349</v>
      </c>
      <c r="G116" s="2">
        <f t="shared" si="94"/>
        <v>4474</v>
      </c>
      <c r="H116" s="25">
        <f t="shared" si="95"/>
        <v>0.23703311258278145</v>
      </c>
      <c r="I116" s="57" t="s">
        <v>451</v>
      </c>
      <c r="J116" s="58">
        <f t="shared" si="96"/>
        <v>16271.551724137933</v>
      </c>
      <c r="K116" s="17">
        <v>18875</v>
      </c>
      <c r="L116" s="63" t="str">
        <f>IFERROR(((K116-#REF!)/#REF!),"")</f>
        <v/>
      </c>
      <c r="M116" s="19" t="s">
        <v>335</v>
      </c>
      <c r="N116" s="19">
        <f t="shared" si="97"/>
        <v>18165.833333333336</v>
      </c>
      <c r="O116" s="17">
        <v>21799</v>
      </c>
      <c r="P116" s="63" t="str">
        <f>IFERROR(((O116-#REF!)/#REF!),"")</f>
        <v/>
      </c>
      <c r="Q116" s="19"/>
      <c r="R116" s="19"/>
      <c r="T116" s="65"/>
      <c r="U116" s="19"/>
      <c r="V116" s="19" t="s">
        <v>24</v>
      </c>
      <c r="W116" s="17" t="s">
        <v>24</v>
      </c>
      <c r="X116" s="63" t="str">
        <f>IFERROR(((W116-#REF!)/#REF!),"")</f>
        <v/>
      </c>
      <c r="Y116" s="13">
        <f t="shared" si="89"/>
        <v>23349</v>
      </c>
      <c r="Z116" s="13">
        <f t="shared" si="90"/>
        <v>18875</v>
      </c>
    </row>
    <row r="117" spans="1:26" x14ac:dyDescent="0.35">
      <c r="A117" s="6" t="s">
        <v>330</v>
      </c>
      <c r="B117" s="1" t="s">
        <v>289</v>
      </c>
      <c r="C117" s="1" t="s">
        <v>337</v>
      </c>
      <c r="D117" s="2">
        <f t="shared" si="82"/>
        <v>18371.07438016529</v>
      </c>
      <c r="E117" s="20">
        <v>22229</v>
      </c>
      <c r="F117" s="20">
        <f t="shared" si="93"/>
        <v>23349</v>
      </c>
      <c r="G117" s="2">
        <f t="shared" si="94"/>
        <v>4474</v>
      </c>
      <c r="H117" s="25">
        <f t="shared" si="95"/>
        <v>0.23703311258278145</v>
      </c>
      <c r="I117" s="57" t="s">
        <v>452</v>
      </c>
      <c r="J117" s="58">
        <f t="shared" si="96"/>
        <v>16271.551724137933</v>
      </c>
      <c r="K117" s="17">
        <v>18875</v>
      </c>
      <c r="L117" s="63" t="str">
        <f>IFERROR(((K117-#REF!)/#REF!),"")</f>
        <v/>
      </c>
      <c r="N117" s="19" t="s">
        <v>24</v>
      </c>
      <c r="O117" s="17" t="s">
        <v>24</v>
      </c>
      <c r="P117" s="63" t="str">
        <f>IFERROR(((O117-#REF!)/#REF!),"")</f>
        <v/>
      </c>
      <c r="R117" s="19"/>
      <c r="T117" s="65"/>
      <c r="U117" s="19"/>
      <c r="V117" s="19" t="s">
        <v>24</v>
      </c>
      <c r="W117" s="17" t="s">
        <v>24</v>
      </c>
      <c r="X117" s="63" t="str">
        <f>IFERROR(((W117-#REF!)/#REF!),"")</f>
        <v/>
      </c>
      <c r="Y117" s="13">
        <f t="shared" si="89"/>
        <v>23349</v>
      </c>
      <c r="Z117" s="13">
        <f t="shared" si="90"/>
        <v>18875</v>
      </c>
    </row>
    <row r="118" spans="1:26" x14ac:dyDescent="0.35">
      <c r="A118" s="6" t="s">
        <v>330</v>
      </c>
      <c r="B118" s="1" t="s">
        <v>338</v>
      </c>
      <c r="C118" s="1" t="s">
        <v>339</v>
      </c>
      <c r="D118" s="2">
        <f t="shared" si="82"/>
        <v>18123.14049586777</v>
      </c>
      <c r="E118" s="20">
        <v>21929</v>
      </c>
      <c r="F118" s="20">
        <f t="shared" si="93"/>
        <v>23029</v>
      </c>
      <c r="G118" s="2" t="str">
        <f t="shared" si="94"/>
        <v>---</v>
      </c>
      <c r="H118" s="25" t="str">
        <f t="shared" si="95"/>
        <v>---</v>
      </c>
      <c r="I118" s="57"/>
      <c r="J118" s="58" t="s">
        <v>24</v>
      </c>
      <c r="K118" s="17" t="s">
        <v>24</v>
      </c>
      <c r="L118" s="63" t="str">
        <f>IFERROR(((K118-#REF!)/#REF!),"")</f>
        <v/>
      </c>
      <c r="N118" s="19" t="s">
        <v>24</v>
      </c>
      <c r="O118" s="17" t="s">
        <v>24</v>
      </c>
      <c r="P118" s="63" t="str">
        <f>IFERROR(((O118-#REF!)/#REF!),"")</f>
        <v/>
      </c>
      <c r="R118" s="19"/>
      <c r="T118" s="65"/>
      <c r="U118" s="19"/>
      <c r="V118" s="19" t="s">
        <v>24</v>
      </c>
      <c r="W118" s="17" t="s">
        <v>24</v>
      </c>
      <c r="X118" s="63" t="str">
        <f>IFERROR(((W118-#REF!)/#REF!),"")</f>
        <v/>
      </c>
      <c r="Y118" s="13">
        <f t="shared" si="89"/>
        <v>23029</v>
      </c>
      <c r="Z118" s="13">
        <f t="shared" si="90"/>
        <v>23029</v>
      </c>
    </row>
    <row r="119" spans="1:26" x14ac:dyDescent="0.35">
      <c r="A119" s="6" t="s">
        <v>330</v>
      </c>
      <c r="B119" s="1" t="s">
        <v>340</v>
      </c>
      <c r="C119" s="1" t="s">
        <v>341</v>
      </c>
      <c r="D119" s="2">
        <f t="shared" si="82"/>
        <v>19776.03305785124</v>
      </c>
      <c r="E119" s="20">
        <v>23929</v>
      </c>
      <c r="F119" s="20">
        <f t="shared" si="93"/>
        <v>25129</v>
      </c>
      <c r="G119" s="2">
        <f t="shared" si="94"/>
        <v>5354</v>
      </c>
      <c r="H119" s="25">
        <f t="shared" si="95"/>
        <v>0.27074589127686471</v>
      </c>
      <c r="I119" s="57" t="s">
        <v>453</v>
      </c>
      <c r="J119" s="58">
        <f t="shared" si="96"/>
        <v>17047.413793103449</v>
      </c>
      <c r="K119" s="17">
        <v>19775</v>
      </c>
      <c r="L119" s="63" t="str">
        <f>IFERROR(((K119-#REF!)/#REF!),"")</f>
        <v/>
      </c>
      <c r="M119" s="19" t="s">
        <v>342</v>
      </c>
      <c r="N119" s="19">
        <f t="shared" ref="N119:N120" si="98">O119/1.2</f>
        <v>19415.833333333336</v>
      </c>
      <c r="O119" s="17">
        <v>23299</v>
      </c>
      <c r="P119" s="63" t="str">
        <f>IFERROR(((O119-#REF!)/#REF!),"")</f>
        <v/>
      </c>
      <c r="R119" s="19"/>
      <c r="T119" s="65"/>
      <c r="U119" s="19" t="s">
        <v>343</v>
      </c>
      <c r="V119" s="19">
        <f t="shared" ref="V119:V121" si="99">W119/1.22</f>
        <v>20351.639344262294</v>
      </c>
      <c r="W119" s="17">
        <v>24829</v>
      </c>
      <c r="X119" s="63" t="str">
        <f>IFERROR(((W119-#REF!)/#REF!),"")</f>
        <v/>
      </c>
      <c r="Y119" s="13">
        <f t="shared" si="89"/>
        <v>25129</v>
      </c>
      <c r="Z119" s="13">
        <f t="shared" si="90"/>
        <v>19775</v>
      </c>
    </row>
    <row r="120" spans="1:26" x14ac:dyDescent="0.35">
      <c r="A120" s="6" t="s">
        <v>330</v>
      </c>
      <c r="B120" s="1" t="s">
        <v>344</v>
      </c>
      <c r="C120" s="1" t="s">
        <v>345</v>
      </c>
      <c r="D120" s="2">
        <f t="shared" si="82"/>
        <v>20023.96694214876</v>
      </c>
      <c r="E120" s="20">
        <v>24229</v>
      </c>
      <c r="F120" s="20">
        <f t="shared" si="93"/>
        <v>25449</v>
      </c>
      <c r="G120" s="2">
        <f t="shared" si="94"/>
        <v>5674</v>
      </c>
      <c r="H120" s="25">
        <f t="shared" si="95"/>
        <v>0.28692793931731986</v>
      </c>
      <c r="I120" s="57" t="s">
        <v>454</v>
      </c>
      <c r="J120" s="58">
        <f t="shared" si="96"/>
        <v>17047.413793103449</v>
      </c>
      <c r="K120" s="17">
        <v>19775</v>
      </c>
      <c r="L120" s="63" t="str">
        <f>IFERROR(((K120-#REF!)/#REF!),"")</f>
        <v/>
      </c>
      <c r="M120" s="19" t="s">
        <v>346</v>
      </c>
      <c r="N120" s="19">
        <f t="shared" si="98"/>
        <v>19832.5</v>
      </c>
      <c r="O120" s="17">
        <v>23799</v>
      </c>
      <c r="P120" s="63" t="str">
        <f>IFERROR(((O120-#REF!)/#REF!),"")</f>
        <v/>
      </c>
      <c r="R120" s="19"/>
      <c r="T120" s="65"/>
      <c r="U120" s="19" t="s">
        <v>347</v>
      </c>
      <c r="V120" s="19">
        <f t="shared" si="99"/>
        <v>20351.639344262294</v>
      </c>
      <c r="W120" s="17">
        <v>24829</v>
      </c>
      <c r="X120" s="63" t="str">
        <f>IFERROR(((W120-#REF!)/#REF!),"")</f>
        <v/>
      </c>
      <c r="Y120" s="13">
        <f t="shared" si="89"/>
        <v>25449</v>
      </c>
      <c r="Z120" s="13">
        <f t="shared" si="90"/>
        <v>19775</v>
      </c>
    </row>
    <row r="121" spans="1:26" x14ac:dyDescent="0.35">
      <c r="A121" s="6" t="s">
        <v>330</v>
      </c>
      <c r="B121" s="1" t="s">
        <v>348</v>
      </c>
      <c r="C121" s="1" t="s">
        <v>349</v>
      </c>
      <c r="D121" s="2">
        <f t="shared" si="82"/>
        <v>20023.96694214876</v>
      </c>
      <c r="E121" s="20">
        <v>24229</v>
      </c>
      <c r="F121" s="20">
        <f t="shared" si="93"/>
        <v>25449</v>
      </c>
      <c r="G121" s="2">
        <f t="shared" si="94"/>
        <v>5674</v>
      </c>
      <c r="H121" s="25">
        <f t="shared" si="95"/>
        <v>0.28692793931731986</v>
      </c>
      <c r="I121" s="57" t="s">
        <v>455</v>
      </c>
      <c r="J121" s="58">
        <f t="shared" si="96"/>
        <v>17047.413793103449</v>
      </c>
      <c r="K121" s="17">
        <v>19775</v>
      </c>
      <c r="L121" s="63" t="str">
        <f>IFERROR(((K121-#REF!)/#REF!),"")</f>
        <v/>
      </c>
      <c r="O121" s="17" t="s">
        <v>24</v>
      </c>
      <c r="P121" s="63" t="str">
        <f>IFERROR(((O121-#REF!)/#REF!),"")</f>
        <v/>
      </c>
      <c r="R121" s="19"/>
      <c r="T121" s="65"/>
      <c r="U121" s="19" t="s">
        <v>350</v>
      </c>
      <c r="V121" s="19">
        <f t="shared" si="99"/>
        <v>20351.639344262294</v>
      </c>
      <c r="W121" s="17">
        <v>24829</v>
      </c>
      <c r="X121" s="63" t="str">
        <f>IFERROR(((W121-#REF!)/#REF!),"")</f>
        <v/>
      </c>
      <c r="Y121" s="13">
        <f t="shared" si="89"/>
        <v>25449</v>
      </c>
      <c r="Z121" s="13">
        <f t="shared" si="90"/>
        <v>19775</v>
      </c>
    </row>
    <row r="122" spans="1:26" x14ac:dyDescent="0.35">
      <c r="A122" s="6" t="s">
        <v>330</v>
      </c>
      <c r="B122" s="1" t="s">
        <v>351</v>
      </c>
      <c r="C122" s="1" t="s">
        <v>352</v>
      </c>
      <c r="D122" s="2">
        <f t="shared" si="82"/>
        <v>19776.03305785124</v>
      </c>
      <c r="E122" s="20">
        <v>23929</v>
      </c>
      <c r="F122" s="20">
        <f t="shared" si="93"/>
        <v>25129</v>
      </c>
      <c r="G122" s="2" t="str">
        <f t="shared" si="94"/>
        <v>---</v>
      </c>
      <c r="H122" s="25" t="str">
        <f t="shared" si="95"/>
        <v>---</v>
      </c>
      <c r="I122" s="57"/>
      <c r="J122" s="58" t="s">
        <v>24</v>
      </c>
      <c r="K122" s="17" t="s">
        <v>24</v>
      </c>
      <c r="L122" s="63" t="str">
        <f>IFERROR(((K122-#REF!)/#REF!),"")</f>
        <v/>
      </c>
      <c r="N122" s="19" t="s">
        <v>24</v>
      </c>
      <c r="O122" s="17" t="s">
        <v>24</v>
      </c>
      <c r="P122" s="63" t="str">
        <f>IFERROR(((O122-#REF!)/#REF!),"")</f>
        <v/>
      </c>
      <c r="R122" s="19"/>
      <c r="T122" s="65"/>
      <c r="U122" s="19"/>
      <c r="V122" s="19" t="s">
        <v>24</v>
      </c>
      <c r="W122" s="17" t="s">
        <v>24</v>
      </c>
      <c r="X122" s="63" t="str">
        <f>IFERROR(((W122-#REF!)/#REF!),"")</f>
        <v/>
      </c>
      <c r="Y122" s="13">
        <f t="shared" si="89"/>
        <v>25129</v>
      </c>
      <c r="Z122" s="13">
        <f t="shared" si="90"/>
        <v>25129</v>
      </c>
    </row>
    <row r="123" spans="1:26" x14ac:dyDescent="0.35">
      <c r="A123" s="26" t="s">
        <v>353</v>
      </c>
      <c r="B123" s="46"/>
      <c r="C123" s="27"/>
      <c r="D123" s="28"/>
      <c r="E123" s="37"/>
      <c r="F123" s="70"/>
      <c r="G123" s="35"/>
      <c r="H123" s="35"/>
      <c r="I123" s="39"/>
      <c r="J123" s="38"/>
      <c r="K123" s="38"/>
      <c r="L123" s="70" t="str">
        <f>IFERROR(((K123-#REF!)/#REF!),"")</f>
        <v/>
      </c>
      <c r="M123" s="47"/>
      <c r="N123" s="47"/>
      <c r="O123" s="38"/>
      <c r="P123" s="70" t="str">
        <f>IFERROR(((O123-#REF!)/#REF!),"")</f>
        <v/>
      </c>
      <c r="Q123" s="38"/>
      <c r="R123" s="38"/>
      <c r="S123" s="38"/>
      <c r="T123" s="41"/>
      <c r="U123" s="29"/>
      <c r="V123" s="29"/>
      <c r="W123" s="38"/>
      <c r="X123" s="62" t="str">
        <f>IFERROR(((W123-#REF!)/#REF!),"")</f>
        <v/>
      </c>
      <c r="Y123" s="13">
        <f t="shared" si="89"/>
        <v>0</v>
      </c>
      <c r="Z123" s="13">
        <f t="shared" si="90"/>
        <v>0</v>
      </c>
    </row>
    <row r="124" spans="1:26" x14ac:dyDescent="0.35">
      <c r="A124" s="6" t="s">
        <v>354</v>
      </c>
      <c r="B124" s="1" t="s">
        <v>96</v>
      </c>
      <c r="C124" s="1" t="s">
        <v>355</v>
      </c>
      <c r="D124" s="2">
        <f t="shared" si="82"/>
        <v>18123.14049586777</v>
      </c>
      <c r="E124" s="20">
        <v>21929</v>
      </c>
      <c r="F124" s="20">
        <f t="shared" ref="F124:F133" si="100">ROUNDUP(E124*(1+$F$5),-1)-1</f>
        <v>23029</v>
      </c>
      <c r="G124" s="2" t="str">
        <f t="shared" ref="G124:G133" si="101">IF(F124=Z124,"---",F124-Z124)</f>
        <v>---</v>
      </c>
      <c r="H124" s="25" t="str">
        <f t="shared" ref="H124:H133" si="102">IF(F124=Z124,"---",(F124-Z124)/Z124)</f>
        <v>---</v>
      </c>
      <c r="I124" s="57"/>
      <c r="J124" s="58" t="s">
        <v>24</v>
      </c>
      <c r="K124" s="17" t="s">
        <v>24</v>
      </c>
      <c r="L124" s="63" t="str">
        <f>IFERROR(((K124-#REF!)/#REF!),"")</f>
        <v/>
      </c>
      <c r="N124" s="58" t="s">
        <v>24</v>
      </c>
      <c r="O124" s="17" t="s">
        <v>24</v>
      </c>
      <c r="P124" s="63" t="str">
        <f>IFERROR(((O124-#REF!)/#REF!),"")</f>
        <v/>
      </c>
      <c r="R124" s="19"/>
      <c r="T124" s="65"/>
      <c r="U124" s="19"/>
      <c r="V124" s="19" t="s">
        <v>24</v>
      </c>
      <c r="W124" s="17" t="s">
        <v>24</v>
      </c>
      <c r="X124" s="63" t="str">
        <f>IFERROR(((W124-#REF!)/#REF!),"")</f>
        <v/>
      </c>
      <c r="Y124" s="13">
        <f t="shared" si="89"/>
        <v>23029</v>
      </c>
      <c r="Z124" s="13">
        <f t="shared" si="90"/>
        <v>23029</v>
      </c>
    </row>
    <row r="125" spans="1:26" x14ac:dyDescent="0.35">
      <c r="A125" s="6" t="s">
        <v>354</v>
      </c>
      <c r="B125" s="1" t="s">
        <v>128</v>
      </c>
      <c r="C125" s="1" t="s">
        <v>356</v>
      </c>
      <c r="D125" s="2">
        <f t="shared" si="82"/>
        <v>19404.132231404958</v>
      </c>
      <c r="E125" s="20">
        <v>23479</v>
      </c>
      <c r="F125" s="20">
        <f t="shared" si="100"/>
        <v>24659</v>
      </c>
      <c r="G125" s="2">
        <f t="shared" si="101"/>
        <v>904</v>
      </c>
      <c r="H125" s="25">
        <f t="shared" si="102"/>
        <v>3.8055146284992632E-2</v>
      </c>
      <c r="I125" s="57" t="s">
        <v>456</v>
      </c>
      <c r="J125" s="58">
        <f t="shared" ref="J125:J127" si="103">K125/1.16</f>
        <v>20478.448275862069</v>
      </c>
      <c r="K125" s="17">
        <v>23755</v>
      </c>
      <c r="L125" s="63" t="str">
        <f>IFERROR(((K125-#REF!)/#REF!),"")</f>
        <v/>
      </c>
      <c r="N125" s="58" t="s">
        <v>24</v>
      </c>
      <c r="O125" s="17" t="s">
        <v>24</v>
      </c>
      <c r="P125" s="63" t="str">
        <f>IFERROR(((O125-#REF!)/#REF!),"")</f>
        <v/>
      </c>
      <c r="Q125" s="19"/>
      <c r="R125" s="19"/>
      <c r="T125" s="65"/>
      <c r="U125" s="19"/>
      <c r="V125" s="19" t="s">
        <v>24</v>
      </c>
      <c r="W125" s="17" t="s">
        <v>24</v>
      </c>
      <c r="X125" s="63" t="str">
        <f>IFERROR(((W125-#REF!)/#REF!),"")</f>
        <v/>
      </c>
      <c r="Y125" s="13">
        <f t="shared" si="89"/>
        <v>24659</v>
      </c>
      <c r="Z125" s="13">
        <f t="shared" si="90"/>
        <v>23755</v>
      </c>
    </row>
    <row r="126" spans="1:26" x14ac:dyDescent="0.35">
      <c r="A126" s="6" t="s">
        <v>354</v>
      </c>
      <c r="B126" s="1" t="s">
        <v>289</v>
      </c>
      <c r="C126" s="1" t="s">
        <v>358</v>
      </c>
      <c r="D126" s="2">
        <f t="shared" si="82"/>
        <v>19404.132231404958</v>
      </c>
      <c r="E126" s="20">
        <v>23479</v>
      </c>
      <c r="F126" s="20">
        <f t="shared" si="100"/>
        <v>24659</v>
      </c>
      <c r="G126" s="2">
        <f t="shared" si="101"/>
        <v>904</v>
      </c>
      <c r="H126" s="25">
        <f t="shared" si="102"/>
        <v>3.8055146284992632E-2</v>
      </c>
      <c r="I126" s="57" t="s">
        <v>457</v>
      </c>
      <c r="J126" s="58">
        <f t="shared" si="103"/>
        <v>20478.448275862069</v>
      </c>
      <c r="K126" s="17">
        <v>23755</v>
      </c>
      <c r="L126" s="63" t="str">
        <f>IFERROR(((K126-#REF!)/#REF!),"")</f>
        <v/>
      </c>
      <c r="N126" s="58" t="s">
        <v>24</v>
      </c>
      <c r="O126" s="17" t="s">
        <v>24</v>
      </c>
      <c r="P126" s="63" t="str">
        <f>IFERROR(((O126-#REF!)/#REF!),"")</f>
        <v/>
      </c>
      <c r="R126" s="19"/>
      <c r="T126" s="65"/>
      <c r="U126" s="19"/>
      <c r="V126" s="19" t="s">
        <v>24</v>
      </c>
      <c r="W126" s="17" t="s">
        <v>24</v>
      </c>
      <c r="X126" s="63" t="str">
        <f>IFERROR(((W126-#REF!)/#REF!),"")</f>
        <v/>
      </c>
      <c r="Y126" s="13">
        <f t="shared" si="89"/>
        <v>24659</v>
      </c>
      <c r="Z126" s="13">
        <f t="shared" si="90"/>
        <v>23755</v>
      </c>
    </row>
    <row r="127" spans="1:26" x14ac:dyDescent="0.35">
      <c r="A127" s="6" t="s">
        <v>354</v>
      </c>
      <c r="B127" s="1" t="s">
        <v>338</v>
      </c>
      <c r="C127" s="1" t="s">
        <v>359</v>
      </c>
      <c r="D127" s="2">
        <f t="shared" si="82"/>
        <v>19569.421487603307</v>
      </c>
      <c r="E127" s="20">
        <v>23679</v>
      </c>
      <c r="F127" s="20">
        <f t="shared" si="100"/>
        <v>24869</v>
      </c>
      <c r="G127" s="2">
        <f t="shared" si="101"/>
        <v>1114</v>
      </c>
      <c r="H127" s="25">
        <f t="shared" si="102"/>
        <v>4.689539044411703E-2</v>
      </c>
      <c r="I127" s="57" t="s">
        <v>458</v>
      </c>
      <c r="J127" s="58">
        <f t="shared" si="103"/>
        <v>20478.448275862069</v>
      </c>
      <c r="K127" s="17">
        <v>23755</v>
      </c>
      <c r="L127" s="63" t="str">
        <f>IFERROR(((K127-#REF!)/#REF!),"")</f>
        <v/>
      </c>
      <c r="N127" s="58" t="s">
        <v>24</v>
      </c>
      <c r="O127" s="17" t="s">
        <v>24</v>
      </c>
      <c r="P127" s="63" t="str">
        <f>IFERROR(((O127-#REF!)/#REF!),"")</f>
        <v/>
      </c>
      <c r="R127" s="19"/>
      <c r="T127" s="65"/>
      <c r="U127" s="19"/>
      <c r="V127" s="19" t="s">
        <v>24</v>
      </c>
      <c r="W127" s="17" t="s">
        <v>24</v>
      </c>
      <c r="X127" s="63" t="str">
        <f>IFERROR(((W127-#REF!)/#REF!),"")</f>
        <v/>
      </c>
      <c r="Y127" s="13">
        <f t="shared" si="89"/>
        <v>24869</v>
      </c>
      <c r="Z127" s="13">
        <f t="shared" si="90"/>
        <v>23755</v>
      </c>
    </row>
    <row r="128" spans="1:26" x14ac:dyDescent="0.35">
      <c r="A128" s="6" t="s">
        <v>354</v>
      </c>
      <c r="B128" s="1" t="s">
        <v>360</v>
      </c>
      <c r="C128" s="1" t="s">
        <v>361</v>
      </c>
      <c r="D128" s="2">
        <f t="shared" si="82"/>
        <v>19569.421487603307</v>
      </c>
      <c r="E128" s="20">
        <v>23679</v>
      </c>
      <c r="F128" s="20">
        <f t="shared" si="100"/>
        <v>24869</v>
      </c>
      <c r="G128" s="2" t="str">
        <f t="shared" si="101"/>
        <v>---</v>
      </c>
      <c r="H128" s="25" t="str">
        <f t="shared" si="102"/>
        <v>---</v>
      </c>
      <c r="I128" s="57"/>
      <c r="J128" s="58" t="s">
        <v>24</v>
      </c>
      <c r="K128" s="17" t="s">
        <v>24</v>
      </c>
      <c r="L128" s="63" t="str">
        <f>IFERROR(((K128-#REF!)/#REF!),"")</f>
        <v/>
      </c>
      <c r="N128" s="58" t="s">
        <v>24</v>
      </c>
      <c r="O128" s="17" t="s">
        <v>24</v>
      </c>
      <c r="P128" s="63" t="str">
        <f>IFERROR(((O128-#REF!)/#REF!),"")</f>
        <v/>
      </c>
      <c r="R128" s="19"/>
      <c r="T128" s="65"/>
      <c r="U128" s="19"/>
      <c r="V128" s="19" t="s">
        <v>24</v>
      </c>
      <c r="W128" s="17" t="s">
        <v>24</v>
      </c>
      <c r="X128" s="63" t="str">
        <f>IFERROR(((W128-#REF!)/#REF!),"")</f>
        <v/>
      </c>
      <c r="Y128" s="13">
        <f t="shared" si="89"/>
        <v>24869</v>
      </c>
      <c r="Z128" s="13">
        <f t="shared" si="90"/>
        <v>24869</v>
      </c>
    </row>
    <row r="129" spans="1:26" x14ac:dyDescent="0.35">
      <c r="A129" s="6" t="s">
        <v>354</v>
      </c>
      <c r="B129" s="1" t="s">
        <v>340</v>
      </c>
      <c r="C129" s="1" t="s">
        <v>362</v>
      </c>
      <c r="D129" s="2">
        <f t="shared" si="82"/>
        <v>19776.03305785124</v>
      </c>
      <c r="E129" s="20">
        <v>23929</v>
      </c>
      <c r="F129" s="20">
        <f t="shared" si="100"/>
        <v>25129</v>
      </c>
      <c r="G129" s="2" t="str">
        <f t="shared" si="101"/>
        <v>---</v>
      </c>
      <c r="H129" s="25" t="str">
        <f t="shared" si="102"/>
        <v>---</v>
      </c>
      <c r="I129" s="57"/>
      <c r="J129" s="58" t="s">
        <v>24</v>
      </c>
      <c r="K129" s="17" t="s">
        <v>24</v>
      </c>
      <c r="L129" s="63" t="str">
        <f>IFERROR(((K129-#REF!)/#REF!),"")</f>
        <v/>
      </c>
      <c r="N129" s="58" t="s">
        <v>24</v>
      </c>
      <c r="O129" s="17" t="s">
        <v>24</v>
      </c>
      <c r="P129" s="63" t="str">
        <f>IFERROR(((O129-#REF!)/#REF!),"")</f>
        <v/>
      </c>
      <c r="R129" s="19"/>
      <c r="T129" s="65"/>
      <c r="U129" s="19" t="s">
        <v>363</v>
      </c>
      <c r="V129" s="19">
        <f t="shared" ref="V129:V133" si="104">W129/1.22</f>
        <v>21213.934426229509</v>
      </c>
      <c r="W129" s="17">
        <v>25881</v>
      </c>
      <c r="X129" s="63" t="str">
        <f>IFERROR(((W129-#REF!)/#REF!),"")</f>
        <v/>
      </c>
      <c r="Y129" s="13">
        <f t="shared" si="89"/>
        <v>25881</v>
      </c>
      <c r="Z129" s="13">
        <f t="shared" si="90"/>
        <v>25129</v>
      </c>
    </row>
    <row r="130" spans="1:26" x14ac:dyDescent="0.35">
      <c r="A130" s="6" t="s">
        <v>354</v>
      </c>
      <c r="B130" s="1" t="s">
        <v>344</v>
      </c>
      <c r="C130" s="1" t="s">
        <v>364</v>
      </c>
      <c r="D130" s="2">
        <f t="shared" si="82"/>
        <v>21057.024793388431</v>
      </c>
      <c r="E130" s="20">
        <v>25479</v>
      </c>
      <c r="F130" s="20">
        <f t="shared" si="100"/>
        <v>26759</v>
      </c>
      <c r="G130" s="2">
        <f t="shared" si="101"/>
        <v>878</v>
      </c>
      <c r="H130" s="25">
        <f t="shared" si="102"/>
        <v>3.3924500598894944E-2</v>
      </c>
      <c r="I130" s="57"/>
      <c r="J130" s="58" t="s">
        <v>24</v>
      </c>
      <c r="K130" s="17" t="s">
        <v>24</v>
      </c>
      <c r="L130" s="63" t="str">
        <f>IFERROR(((K130-#REF!)/#REF!),"")</f>
        <v/>
      </c>
      <c r="N130" s="58" t="s">
        <v>24</v>
      </c>
      <c r="O130" s="17" t="s">
        <v>24</v>
      </c>
      <c r="P130" s="63" t="str">
        <f>IFERROR(((O130-#REF!)/#REF!),"")</f>
        <v/>
      </c>
      <c r="R130" s="19"/>
      <c r="T130" s="65"/>
      <c r="U130" s="19" t="s">
        <v>365</v>
      </c>
      <c r="V130" s="19">
        <f t="shared" si="104"/>
        <v>21213.934426229509</v>
      </c>
      <c r="W130" s="17">
        <v>25881</v>
      </c>
      <c r="X130" s="63" t="str">
        <f>IFERROR(((W130-#REF!)/#REF!),"")</f>
        <v/>
      </c>
      <c r="Y130" s="13">
        <f t="shared" si="89"/>
        <v>26759</v>
      </c>
      <c r="Z130" s="13">
        <f t="shared" si="90"/>
        <v>25881</v>
      </c>
    </row>
    <row r="131" spans="1:26" x14ac:dyDescent="0.35">
      <c r="A131" s="6" t="s">
        <v>354</v>
      </c>
      <c r="B131" s="1" t="s">
        <v>348</v>
      </c>
      <c r="C131" s="1" t="s">
        <v>366</v>
      </c>
      <c r="D131" s="2">
        <f t="shared" si="82"/>
        <v>21057.024793388431</v>
      </c>
      <c r="E131" s="20">
        <v>25479</v>
      </c>
      <c r="F131" s="20">
        <f t="shared" si="100"/>
        <v>26759</v>
      </c>
      <c r="G131" s="2">
        <f t="shared" si="101"/>
        <v>878</v>
      </c>
      <c r="H131" s="25">
        <f t="shared" si="102"/>
        <v>3.3924500598894944E-2</v>
      </c>
      <c r="I131" s="57"/>
      <c r="J131" s="58" t="s">
        <v>24</v>
      </c>
      <c r="K131" s="17" t="s">
        <v>24</v>
      </c>
      <c r="L131" s="63" t="str">
        <f>IFERROR(((K131-#REF!)/#REF!),"")</f>
        <v/>
      </c>
      <c r="N131" s="19" t="s">
        <v>24</v>
      </c>
      <c r="O131" s="17" t="s">
        <v>24</v>
      </c>
      <c r="P131" s="63" t="str">
        <f>IFERROR(((O131-#REF!)/#REF!),"")</f>
        <v/>
      </c>
      <c r="R131" s="19"/>
      <c r="T131" s="65"/>
      <c r="U131" s="19" t="s">
        <v>367</v>
      </c>
      <c r="V131" s="19">
        <f t="shared" si="104"/>
        <v>21213.934426229509</v>
      </c>
      <c r="W131" s="17">
        <v>25881</v>
      </c>
      <c r="X131" s="63" t="str">
        <f>IFERROR(((W131-#REF!)/#REF!),"")</f>
        <v/>
      </c>
      <c r="Y131" s="13">
        <f t="shared" si="89"/>
        <v>26759</v>
      </c>
      <c r="Z131" s="13">
        <f t="shared" si="90"/>
        <v>25881</v>
      </c>
    </row>
    <row r="132" spans="1:26" x14ac:dyDescent="0.35">
      <c r="A132" s="6" t="s">
        <v>354</v>
      </c>
      <c r="B132" s="1" t="s">
        <v>351</v>
      </c>
      <c r="C132" s="1" t="s">
        <v>368</v>
      </c>
      <c r="D132" s="2">
        <f t="shared" si="82"/>
        <v>21222.314049586777</v>
      </c>
      <c r="E132" s="20">
        <v>25679</v>
      </c>
      <c r="F132" s="20">
        <f t="shared" si="100"/>
        <v>26969</v>
      </c>
      <c r="G132" s="2">
        <f t="shared" si="101"/>
        <v>1088</v>
      </c>
      <c r="H132" s="25">
        <f t="shared" si="102"/>
        <v>4.2038561106603298E-2</v>
      </c>
      <c r="I132" s="57"/>
      <c r="J132" s="58" t="s">
        <v>24</v>
      </c>
      <c r="K132" s="17" t="s">
        <v>24</v>
      </c>
      <c r="L132" s="63" t="str">
        <f>IFERROR(((K132-#REF!)/#REF!),"")</f>
        <v/>
      </c>
      <c r="N132" s="19" t="s">
        <v>24</v>
      </c>
      <c r="O132" s="17" t="s">
        <v>24</v>
      </c>
      <c r="P132" s="63" t="str">
        <f>IFERROR(((O132-#REF!)/#REF!),"")</f>
        <v/>
      </c>
      <c r="R132" s="19"/>
      <c r="T132" s="65"/>
      <c r="U132" s="19" t="s">
        <v>369</v>
      </c>
      <c r="V132" s="19">
        <f t="shared" si="104"/>
        <v>21213.934426229509</v>
      </c>
      <c r="W132" s="17">
        <v>25881</v>
      </c>
      <c r="X132" s="63" t="str">
        <f>IFERROR(((W132-#REF!)/#REF!),"")</f>
        <v/>
      </c>
      <c r="Y132" s="13">
        <f t="shared" si="89"/>
        <v>26969</v>
      </c>
      <c r="Z132" s="13">
        <f t="shared" si="90"/>
        <v>25881</v>
      </c>
    </row>
    <row r="133" spans="1:26" x14ac:dyDescent="0.35">
      <c r="A133" s="6" t="s">
        <v>354</v>
      </c>
      <c r="B133" s="1" t="s">
        <v>370</v>
      </c>
      <c r="C133" s="1" t="s">
        <v>371</v>
      </c>
      <c r="D133" s="2">
        <f t="shared" si="82"/>
        <v>21222.314049586777</v>
      </c>
      <c r="E133" s="20">
        <v>25679</v>
      </c>
      <c r="F133" s="20">
        <f t="shared" si="100"/>
        <v>26969</v>
      </c>
      <c r="G133" s="2">
        <f t="shared" si="101"/>
        <v>1088</v>
      </c>
      <c r="H133" s="25">
        <f t="shared" si="102"/>
        <v>4.2038561106603298E-2</v>
      </c>
      <c r="I133" s="57"/>
      <c r="J133" s="58" t="s">
        <v>24</v>
      </c>
      <c r="K133" s="17" t="s">
        <v>24</v>
      </c>
      <c r="L133" s="63" t="str">
        <f>IFERROR(((K133-#REF!)/#REF!),"")</f>
        <v/>
      </c>
      <c r="N133" s="19" t="s">
        <v>24</v>
      </c>
      <c r="O133" s="17" t="s">
        <v>24</v>
      </c>
      <c r="P133" s="63" t="str">
        <f>IFERROR(((O133-#REF!)/#REF!),"")</f>
        <v/>
      </c>
      <c r="R133" s="19"/>
      <c r="T133" s="65"/>
      <c r="U133" s="19" t="s">
        <v>372</v>
      </c>
      <c r="V133" s="19">
        <f t="shared" si="104"/>
        <v>21213.934426229509</v>
      </c>
      <c r="W133" s="17">
        <v>25881</v>
      </c>
      <c r="X133" s="63" t="str">
        <f>IFERROR(((W133-#REF!)/#REF!),"")</f>
        <v/>
      </c>
      <c r="Y133" s="13">
        <f t="shared" si="89"/>
        <v>26969</v>
      </c>
      <c r="Z133" s="13">
        <f t="shared" si="90"/>
        <v>25881</v>
      </c>
    </row>
    <row r="134" spans="1:26" x14ac:dyDescent="0.35">
      <c r="A134" s="26" t="s">
        <v>373</v>
      </c>
      <c r="B134" s="46"/>
      <c r="C134" s="27"/>
      <c r="D134" s="28"/>
      <c r="E134" s="37"/>
      <c r="F134" s="70"/>
      <c r="G134" s="35"/>
      <c r="H134" s="35"/>
      <c r="I134" s="39"/>
      <c r="J134" s="38"/>
      <c r="K134" s="38"/>
      <c r="L134" s="70" t="str">
        <f>IFERROR(((K134-#REF!)/#REF!),"")</f>
        <v/>
      </c>
      <c r="M134" s="47"/>
      <c r="N134" s="47"/>
      <c r="O134" s="38"/>
      <c r="P134" s="70" t="str">
        <f>IFERROR(((O134-#REF!)/#REF!),"")</f>
        <v/>
      </c>
      <c r="Q134" s="38"/>
      <c r="R134" s="38"/>
      <c r="S134" s="38"/>
      <c r="T134" s="41"/>
      <c r="U134" s="29"/>
      <c r="V134" s="29"/>
      <c r="W134" s="38"/>
      <c r="X134" s="62" t="str">
        <f>IFERROR(((W134-#REF!)/#REF!),"")</f>
        <v/>
      </c>
      <c r="Y134" s="13">
        <f t="shared" si="89"/>
        <v>0</v>
      </c>
      <c r="Z134" s="13">
        <f t="shared" si="90"/>
        <v>0</v>
      </c>
    </row>
    <row r="135" spans="1:26" x14ac:dyDescent="0.35">
      <c r="A135" s="6" t="s">
        <v>374</v>
      </c>
      <c r="B135" s="1" t="s">
        <v>96</v>
      </c>
      <c r="C135" s="1" t="s">
        <v>375</v>
      </c>
      <c r="D135" s="2">
        <f t="shared" si="82"/>
        <v>19974.380165289258</v>
      </c>
      <c r="E135" s="20">
        <v>24169</v>
      </c>
      <c r="F135" s="20">
        <f t="shared" ref="F135:F144" si="105">ROUNDUP(E135*(1+$F$5),-1)-1</f>
        <v>25379</v>
      </c>
      <c r="G135" s="2" t="str">
        <f t="shared" ref="G135:G144" si="106">IF(F135=Z135,"---",F135-Z135)</f>
        <v>---</v>
      </c>
      <c r="H135" s="25" t="str">
        <f t="shared" ref="H135:H144" si="107">IF(F135=Z135,"---",(F135-Z135)/Z135)</f>
        <v>---</v>
      </c>
      <c r="I135" s="57"/>
      <c r="J135" s="58" t="s">
        <v>24</v>
      </c>
      <c r="K135" s="17" t="s">
        <v>24</v>
      </c>
      <c r="L135" s="63" t="str">
        <f>IFERROR(((K135-#REF!)/#REF!),"")</f>
        <v/>
      </c>
      <c r="N135" s="19" t="s">
        <v>24</v>
      </c>
      <c r="O135" s="17" t="s">
        <v>24</v>
      </c>
      <c r="P135" s="63" t="str">
        <f>IFERROR(((O135-#REF!)/#REF!),"")</f>
        <v/>
      </c>
      <c r="R135" s="19"/>
      <c r="T135" s="65"/>
      <c r="U135" s="19"/>
      <c r="V135" s="19" t="s">
        <v>24</v>
      </c>
      <c r="W135" s="17" t="s">
        <v>24</v>
      </c>
      <c r="X135" s="63" t="str">
        <f>IFERROR(((W135-#REF!)/#REF!),"")</f>
        <v/>
      </c>
      <c r="Y135" s="13">
        <f t="shared" si="89"/>
        <v>25379</v>
      </c>
      <c r="Z135" s="13">
        <f t="shared" si="90"/>
        <v>25379</v>
      </c>
    </row>
    <row r="136" spans="1:26" x14ac:dyDescent="0.35">
      <c r="A136" s="6" t="s">
        <v>374</v>
      </c>
      <c r="B136" s="1" t="s">
        <v>128</v>
      </c>
      <c r="C136" s="1" t="s">
        <v>376</v>
      </c>
      <c r="D136" s="2">
        <f t="shared" si="82"/>
        <v>20230.578512396696</v>
      </c>
      <c r="E136" s="20">
        <v>24479</v>
      </c>
      <c r="F136" s="20">
        <f t="shared" si="105"/>
        <v>25709</v>
      </c>
      <c r="G136" s="2">
        <f t="shared" si="106"/>
        <v>34</v>
      </c>
      <c r="H136" s="25">
        <f t="shared" si="107"/>
        <v>1.3242453748782863E-3</v>
      </c>
      <c r="I136" s="57" t="s">
        <v>459</v>
      </c>
      <c r="J136" s="58">
        <f t="shared" ref="J136:J139" si="108">K136/1.16</f>
        <v>22133.620689655174</v>
      </c>
      <c r="K136" s="17">
        <v>25675</v>
      </c>
      <c r="L136" s="63" t="str">
        <f>IFERROR(((K136-#REF!)/#REF!),"")</f>
        <v/>
      </c>
      <c r="N136" s="19" t="s">
        <v>24</v>
      </c>
      <c r="O136" s="17" t="s">
        <v>24</v>
      </c>
      <c r="P136" s="63" t="str">
        <f>IFERROR(((O136-#REF!)/#REF!),"")</f>
        <v/>
      </c>
      <c r="Q136" s="19"/>
      <c r="R136" s="19"/>
      <c r="T136" s="65"/>
      <c r="U136" s="19"/>
      <c r="V136" s="19" t="s">
        <v>24</v>
      </c>
      <c r="W136" s="17" t="s">
        <v>24</v>
      </c>
      <c r="X136" s="63" t="str">
        <f>IFERROR(((W136-#REF!)/#REF!),"")</f>
        <v/>
      </c>
      <c r="Y136" s="13">
        <f t="shared" ref="Y136:Y144" si="109">MAX(F136,K136,O136,S136,W136)</f>
        <v>25709</v>
      </c>
      <c r="Z136" s="13">
        <f t="shared" ref="Z136:Z144" si="110">MIN(F136,K136,O136,S136,W136)</f>
        <v>25675</v>
      </c>
    </row>
    <row r="137" spans="1:26" x14ac:dyDescent="0.35">
      <c r="A137" s="6" t="s">
        <v>374</v>
      </c>
      <c r="B137" s="1" t="s">
        <v>289</v>
      </c>
      <c r="C137" s="1" t="s">
        <v>378</v>
      </c>
      <c r="D137" s="2">
        <f t="shared" si="82"/>
        <v>20230.578512396696</v>
      </c>
      <c r="E137" s="20">
        <v>24479</v>
      </c>
      <c r="F137" s="20">
        <f t="shared" si="105"/>
        <v>25709</v>
      </c>
      <c r="G137" s="2">
        <f t="shared" si="106"/>
        <v>34</v>
      </c>
      <c r="H137" s="25">
        <f t="shared" si="107"/>
        <v>1.3242453748782863E-3</v>
      </c>
      <c r="I137" s="57" t="s">
        <v>460</v>
      </c>
      <c r="J137" s="58">
        <f t="shared" si="108"/>
        <v>22133.620689655174</v>
      </c>
      <c r="K137" s="17">
        <v>25675</v>
      </c>
      <c r="L137" s="63" t="str">
        <f>IFERROR(((K137-#REF!)/#REF!),"")</f>
        <v/>
      </c>
      <c r="N137" s="19" t="s">
        <v>24</v>
      </c>
      <c r="O137" s="17" t="s">
        <v>24</v>
      </c>
      <c r="P137" s="63" t="str">
        <f>IFERROR(((O137-#REF!)/#REF!),"")</f>
        <v/>
      </c>
      <c r="R137" s="19"/>
      <c r="T137" s="65"/>
      <c r="U137" s="19"/>
      <c r="V137" s="19" t="s">
        <v>24</v>
      </c>
      <c r="W137" s="17" t="s">
        <v>24</v>
      </c>
      <c r="X137" s="63" t="str">
        <f>IFERROR(((W137-#REF!)/#REF!),"")</f>
        <v/>
      </c>
      <c r="Y137" s="13">
        <f t="shared" si="109"/>
        <v>25709</v>
      </c>
      <c r="Z137" s="13">
        <f t="shared" si="110"/>
        <v>25675</v>
      </c>
    </row>
    <row r="138" spans="1:26" x14ac:dyDescent="0.35">
      <c r="A138" s="6" t="s">
        <v>374</v>
      </c>
      <c r="B138" s="1" t="s">
        <v>338</v>
      </c>
      <c r="C138" s="1" t="s">
        <v>379</v>
      </c>
      <c r="D138" s="2">
        <f t="shared" si="82"/>
        <v>20395.867768595042</v>
      </c>
      <c r="E138" s="20">
        <v>24679</v>
      </c>
      <c r="F138" s="20">
        <f t="shared" si="105"/>
        <v>25919</v>
      </c>
      <c r="G138" s="2">
        <f t="shared" si="106"/>
        <v>244</v>
      </c>
      <c r="H138" s="25">
        <f t="shared" si="107"/>
        <v>9.5034079844206424E-3</v>
      </c>
      <c r="I138" s="57" t="s">
        <v>461</v>
      </c>
      <c r="J138" s="58">
        <f t="shared" si="108"/>
        <v>22133.620689655174</v>
      </c>
      <c r="K138" s="17">
        <v>25675</v>
      </c>
      <c r="L138" s="63" t="str">
        <f>IFERROR(((K138-#REF!)/#REF!),"")</f>
        <v/>
      </c>
      <c r="N138" s="19" t="s">
        <v>24</v>
      </c>
      <c r="O138" s="17" t="s">
        <v>24</v>
      </c>
      <c r="P138" s="63" t="str">
        <f>IFERROR(((O138-#REF!)/#REF!),"")</f>
        <v/>
      </c>
      <c r="R138" s="19"/>
      <c r="T138" s="65"/>
      <c r="U138" s="19"/>
      <c r="V138" s="19" t="s">
        <v>24</v>
      </c>
      <c r="W138" s="17" t="s">
        <v>24</v>
      </c>
      <c r="X138" s="63" t="str">
        <f>IFERROR(((W138-#REF!)/#REF!),"")</f>
        <v/>
      </c>
      <c r="Y138" s="13">
        <f t="shared" si="109"/>
        <v>25919</v>
      </c>
      <c r="Z138" s="13">
        <f t="shared" si="110"/>
        <v>25675</v>
      </c>
    </row>
    <row r="139" spans="1:26" x14ac:dyDescent="0.35">
      <c r="A139" s="6" t="s">
        <v>374</v>
      </c>
      <c r="B139" s="1" t="s">
        <v>360</v>
      </c>
      <c r="C139" s="1" t="s">
        <v>380</v>
      </c>
      <c r="D139" s="2">
        <f t="shared" si="82"/>
        <v>20395.867768595042</v>
      </c>
      <c r="E139" s="20">
        <v>24679</v>
      </c>
      <c r="F139" s="20">
        <f t="shared" si="105"/>
        <v>25919</v>
      </c>
      <c r="G139" s="2">
        <f t="shared" si="106"/>
        <v>244</v>
      </c>
      <c r="H139" s="25">
        <f t="shared" si="107"/>
        <v>9.5034079844206424E-3</v>
      </c>
      <c r="I139" s="57" t="s">
        <v>462</v>
      </c>
      <c r="J139" s="58">
        <f t="shared" si="108"/>
        <v>22133.620689655174</v>
      </c>
      <c r="K139" s="17">
        <v>25675</v>
      </c>
      <c r="L139" s="63" t="str">
        <f>IFERROR(((K139-#REF!)/#REF!),"")</f>
        <v/>
      </c>
      <c r="N139" s="19" t="s">
        <v>24</v>
      </c>
      <c r="O139" s="17" t="s">
        <v>24</v>
      </c>
      <c r="P139" s="63" t="str">
        <f>IFERROR(((O139-#REF!)/#REF!),"")</f>
        <v/>
      </c>
      <c r="R139" s="19"/>
      <c r="T139" s="65"/>
      <c r="U139" s="19"/>
      <c r="V139" s="19" t="s">
        <v>24</v>
      </c>
      <c r="W139" s="17" t="s">
        <v>24</v>
      </c>
      <c r="X139" s="63" t="str">
        <f>IFERROR(((W139-#REF!)/#REF!),"")</f>
        <v/>
      </c>
      <c r="Y139" s="13">
        <f t="shared" si="109"/>
        <v>25919</v>
      </c>
      <c r="Z139" s="13">
        <f t="shared" si="110"/>
        <v>25675</v>
      </c>
    </row>
    <row r="140" spans="1:26" x14ac:dyDescent="0.35">
      <c r="A140" s="6" t="s">
        <v>374</v>
      </c>
      <c r="B140" s="1" t="s">
        <v>340</v>
      </c>
      <c r="C140" s="1" t="s">
        <v>381</v>
      </c>
      <c r="D140" s="2">
        <f t="shared" si="82"/>
        <v>21627.272727272728</v>
      </c>
      <c r="E140" s="20">
        <v>26169</v>
      </c>
      <c r="F140" s="20">
        <f t="shared" si="105"/>
        <v>27479</v>
      </c>
      <c r="G140" s="2" t="str">
        <f t="shared" si="106"/>
        <v>---</v>
      </c>
      <c r="H140" s="25" t="str">
        <f t="shared" si="107"/>
        <v>---</v>
      </c>
      <c r="I140" s="57"/>
      <c r="J140" s="58" t="s">
        <v>24</v>
      </c>
      <c r="K140" s="17" t="s">
        <v>24</v>
      </c>
      <c r="L140" s="63" t="str">
        <f>IFERROR(((K140-#REF!)/#REF!),"")</f>
        <v/>
      </c>
      <c r="N140" s="19" t="s">
        <v>24</v>
      </c>
      <c r="O140" s="17" t="s">
        <v>24</v>
      </c>
      <c r="P140" s="63" t="str">
        <f>IFERROR(((O140-#REF!)/#REF!),"")</f>
        <v/>
      </c>
      <c r="R140" s="19"/>
      <c r="T140" s="65"/>
      <c r="U140" s="19" t="s">
        <v>382</v>
      </c>
      <c r="V140" s="19">
        <f t="shared" ref="V140:V144" si="111">W140/1.22</f>
        <v>24972.131147540986</v>
      </c>
      <c r="W140" s="17">
        <v>30466</v>
      </c>
      <c r="X140" s="63" t="str">
        <f>IFERROR(((W140-#REF!)/#REF!),"")</f>
        <v/>
      </c>
      <c r="Y140" s="13">
        <f t="shared" si="109"/>
        <v>30466</v>
      </c>
      <c r="Z140" s="13">
        <f t="shared" si="110"/>
        <v>27479</v>
      </c>
    </row>
    <row r="141" spans="1:26" x14ac:dyDescent="0.35">
      <c r="A141" s="6" t="s">
        <v>374</v>
      </c>
      <c r="B141" s="1" t="s">
        <v>344</v>
      </c>
      <c r="C141" s="1" t="s">
        <v>383</v>
      </c>
      <c r="D141" s="2">
        <f t="shared" si="82"/>
        <v>21883.471074380166</v>
      </c>
      <c r="E141" s="20">
        <v>26479</v>
      </c>
      <c r="F141" s="20">
        <f t="shared" si="105"/>
        <v>27809</v>
      </c>
      <c r="G141" s="2">
        <f t="shared" si="106"/>
        <v>2310</v>
      </c>
      <c r="H141" s="25">
        <f t="shared" si="107"/>
        <v>9.0591787913251495E-2</v>
      </c>
      <c r="I141" s="71" t="s">
        <v>463</v>
      </c>
      <c r="J141" s="58" t="s">
        <v>24</v>
      </c>
      <c r="K141" s="17" t="s">
        <v>24</v>
      </c>
      <c r="L141" s="63" t="str">
        <f>IFERROR(((K141-#REF!)/#REF!),"")</f>
        <v/>
      </c>
      <c r="M141" s="19" t="s">
        <v>384</v>
      </c>
      <c r="N141" s="19">
        <f t="shared" ref="N141:N143" si="112">O141/1.2</f>
        <v>21249.166666666668</v>
      </c>
      <c r="O141" s="17">
        <v>25499</v>
      </c>
      <c r="P141" s="63" t="str">
        <f>IFERROR(((O141-#REF!)/#REF!),"")</f>
        <v/>
      </c>
      <c r="R141" s="19"/>
      <c r="T141" s="65"/>
      <c r="U141" s="19" t="s">
        <v>385</v>
      </c>
      <c r="V141" s="19">
        <f t="shared" si="111"/>
        <v>24972.131147540986</v>
      </c>
      <c r="W141" s="17">
        <v>30466</v>
      </c>
      <c r="X141" s="63" t="str">
        <f>IFERROR(((W141-#REF!)/#REF!),"")</f>
        <v/>
      </c>
      <c r="Y141" s="13">
        <f t="shared" si="109"/>
        <v>30466</v>
      </c>
      <c r="Z141" s="13">
        <f t="shared" si="110"/>
        <v>25499</v>
      </c>
    </row>
    <row r="142" spans="1:26" x14ac:dyDescent="0.35">
      <c r="A142" s="6" t="s">
        <v>374</v>
      </c>
      <c r="B142" s="1" t="s">
        <v>348</v>
      </c>
      <c r="C142" s="1" t="s">
        <v>386</v>
      </c>
      <c r="D142" s="2">
        <f t="shared" si="82"/>
        <v>21883.471074380166</v>
      </c>
      <c r="E142" s="20">
        <v>26479</v>
      </c>
      <c r="F142" s="20">
        <f t="shared" si="105"/>
        <v>27809</v>
      </c>
      <c r="G142" s="2" t="str">
        <f t="shared" si="106"/>
        <v>---</v>
      </c>
      <c r="H142" s="25" t="str">
        <f t="shared" si="107"/>
        <v>---</v>
      </c>
      <c r="I142" s="57"/>
      <c r="J142" s="58" t="s">
        <v>24</v>
      </c>
      <c r="K142" s="17" t="s">
        <v>24</v>
      </c>
      <c r="L142" s="63" t="str">
        <f>IFERROR(((K142-#REF!)/#REF!),"")</f>
        <v/>
      </c>
      <c r="N142" s="19" t="s">
        <v>24</v>
      </c>
      <c r="O142" s="17" t="s">
        <v>24</v>
      </c>
      <c r="P142" s="63" t="str">
        <f>IFERROR(((O142-#REF!)/#REF!),"")</f>
        <v/>
      </c>
      <c r="R142" s="19"/>
      <c r="T142" s="65"/>
      <c r="U142" s="19" t="s">
        <v>387</v>
      </c>
      <c r="V142" s="19">
        <f t="shared" si="111"/>
        <v>24972.131147540986</v>
      </c>
      <c r="W142" s="17">
        <v>30466</v>
      </c>
      <c r="X142" s="63" t="str">
        <f>IFERROR(((W142-#REF!)/#REF!),"")</f>
        <v/>
      </c>
      <c r="Y142" s="13">
        <f t="shared" si="109"/>
        <v>30466</v>
      </c>
      <c r="Z142" s="13">
        <f t="shared" si="110"/>
        <v>27809</v>
      </c>
    </row>
    <row r="143" spans="1:26" x14ac:dyDescent="0.35">
      <c r="A143" s="6" t="s">
        <v>374</v>
      </c>
      <c r="B143" s="1" t="s">
        <v>351</v>
      </c>
      <c r="C143" s="1" t="s">
        <v>388</v>
      </c>
      <c r="D143" s="2">
        <f t="shared" si="82"/>
        <v>22048.760330578512</v>
      </c>
      <c r="E143" s="20">
        <v>26679</v>
      </c>
      <c r="F143" s="20">
        <f t="shared" si="105"/>
        <v>28019</v>
      </c>
      <c r="G143" s="2">
        <f t="shared" si="106"/>
        <v>2020</v>
      </c>
      <c r="H143" s="25">
        <f t="shared" si="107"/>
        <v>7.7695295972922032E-2</v>
      </c>
      <c r="I143" s="57"/>
      <c r="J143" s="58" t="s">
        <v>24</v>
      </c>
      <c r="K143" s="17" t="s">
        <v>24</v>
      </c>
      <c r="L143" s="63" t="str">
        <f>IFERROR(((K143-#REF!)/#REF!),"")</f>
        <v/>
      </c>
      <c r="M143" s="19" t="s">
        <v>389</v>
      </c>
      <c r="N143" s="19">
        <f t="shared" si="112"/>
        <v>21665.833333333336</v>
      </c>
      <c r="O143" s="17">
        <v>25999</v>
      </c>
      <c r="P143" s="63" t="str">
        <f>IFERROR(((O143-#REF!)/#REF!),"")</f>
        <v/>
      </c>
      <c r="R143" s="19"/>
      <c r="T143" s="65"/>
      <c r="U143" s="19" t="s">
        <v>390</v>
      </c>
      <c r="V143" s="19">
        <f t="shared" si="111"/>
        <v>24972.131147540986</v>
      </c>
      <c r="W143" s="17">
        <v>30466</v>
      </c>
      <c r="X143" s="63" t="str">
        <f>IFERROR(((W143-#REF!)/#REF!),"")</f>
        <v/>
      </c>
      <c r="Y143" s="13">
        <f t="shared" si="109"/>
        <v>30466</v>
      </c>
      <c r="Z143" s="13">
        <f t="shared" si="110"/>
        <v>25999</v>
      </c>
    </row>
    <row r="144" spans="1:26" ht="16" thickBot="1" x14ac:dyDescent="0.4">
      <c r="A144" s="6" t="s">
        <v>374</v>
      </c>
      <c r="B144" s="1" t="s">
        <v>370</v>
      </c>
      <c r="C144" s="1" t="s">
        <v>391</v>
      </c>
      <c r="D144" s="2">
        <f t="shared" si="82"/>
        <v>22048.760330578512</v>
      </c>
      <c r="E144" s="20">
        <v>26679</v>
      </c>
      <c r="F144" s="21">
        <f t="shared" si="105"/>
        <v>28019</v>
      </c>
      <c r="G144" s="2" t="str">
        <f t="shared" si="106"/>
        <v>---</v>
      </c>
      <c r="H144" s="25" t="str">
        <f t="shared" si="107"/>
        <v>---</v>
      </c>
      <c r="I144" s="57"/>
      <c r="J144" s="58" t="s">
        <v>24</v>
      </c>
      <c r="K144" s="17" t="s">
        <v>24</v>
      </c>
      <c r="L144" s="64" t="str">
        <f>IFERROR(((K144-#REF!)/#REF!),"")</f>
        <v/>
      </c>
      <c r="N144" s="19" t="s">
        <v>24</v>
      </c>
      <c r="O144" s="17" t="s">
        <v>24</v>
      </c>
      <c r="P144" s="64" t="str">
        <f>IFERROR(((O144-#REF!)/#REF!),"")</f>
        <v/>
      </c>
      <c r="R144" s="19"/>
      <c r="T144" s="66"/>
      <c r="U144" s="19" t="s">
        <v>392</v>
      </c>
      <c r="V144" s="19">
        <f t="shared" si="111"/>
        <v>24972.131147540986</v>
      </c>
      <c r="W144" s="17">
        <v>30466</v>
      </c>
      <c r="X144" s="64" t="str">
        <f>IFERROR(((W144-#REF!)/#REF!),"")</f>
        <v/>
      </c>
      <c r="Y144" s="13">
        <f t="shared" si="109"/>
        <v>30466</v>
      </c>
      <c r="Z144" s="13">
        <f t="shared" si="110"/>
        <v>28019</v>
      </c>
    </row>
    <row r="145" spans="1:23" x14ac:dyDescent="0.35">
      <c r="A145" s="69" t="s">
        <v>416</v>
      </c>
      <c r="B145" s="48"/>
      <c r="C145" s="48"/>
      <c r="D145" s="48"/>
      <c r="E145" s="48"/>
      <c r="F145" s="48"/>
      <c r="G145" s="4"/>
      <c r="H145" s="4"/>
      <c r="I145" s="48"/>
      <c r="J145" s="48"/>
      <c r="K145" s="48"/>
      <c r="L145" s="48"/>
      <c r="M145" s="49"/>
      <c r="N145" s="49"/>
      <c r="O145" s="15"/>
      <c r="P145" s="15"/>
      <c r="Q145" s="15"/>
      <c r="R145" s="15"/>
      <c r="S145" s="15"/>
      <c r="T145" s="15"/>
      <c r="U145" s="50" t="s">
        <v>400</v>
      </c>
      <c r="V145" s="50"/>
      <c r="W145" s="48"/>
    </row>
    <row r="146" spans="1:23" x14ac:dyDescent="0.35">
      <c r="C146" s="24"/>
    </row>
  </sheetData>
  <mergeCells count="9">
    <mergeCell ref="I2:L3"/>
    <mergeCell ref="M2:P3"/>
    <mergeCell ref="Q2:T3"/>
    <mergeCell ref="U2:X3"/>
    <mergeCell ref="G4:H4"/>
    <mergeCell ref="L4:L5"/>
    <mergeCell ref="P4:P5"/>
    <mergeCell ref="T4:T5"/>
    <mergeCell ref="X4:X5"/>
  </mergeCells>
  <conditionalFormatting sqref="F8:F9 F14:F17 F19:F22 F24:F29 F31:F37 F39:F46 F48:F56 F59:F66 F68:F70 F72:F75 F77:F79 F81:F82 F84:F85 F88:F93 F95:F102 F104:F111 F113 F115:F122 F124:F133 F135:F144">
    <cfRule type="cellIs" dxfId="89" priority="85" operator="equal">
      <formula>Z8</formula>
    </cfRule>
    <cfRule type="cellIs" dxfId="88" priority="86" operator="equal">
      <formula>Y8</formula>
    </cfRule>
  </conditionalFormatting>
  <conditionalFormatting sqref="F11:F12">
    <cfRule type="cellIs" dxfId="87" priority="83" operator="equal">
      <formula>Z11</formula>
    </cfRule>
    <cfRule type="cellIs" dxfId="86" priority="84" operator="equal">
      <formula>Y11</formula>
    </cfRule>
  </conditionalFormatting>
  <conditionalFormatting sqref="K8:K9 K11:K12 O11:O12 W11:W12 K14:K17 O14:O17 W14:W17 K19:K22 O19:O22 W19:W22 K24:K29 O24:O29 W24:W29 K31:K37 O31:O37 W31:W37 K39:K46 O39:O46 W39:W46 K48:K56 O48:O56 W48:W56 K59:K66 O59:O66 W59:W66 K68:K70 O68:O70 W68:W70 K72:K75 O72:O75 W72:W75 K77:K79 O77:O79 W77:W79 K81:K82 O81:O82 W81:W82 K84:K85 O84:O85 W84:W85 K88:K93 O88:O93 W88:W93 K95:K102 O95:O102 W95:W102 K104:K111 O104:O111 W104:W111 K113 O113 W113 K115:K122 O115:O122 W115:W122 K124:K133 O124:O133 W124:W133 K135:K144 O135:O144 W135:W144">
    <cfRule type="cellIs" dxfId="85" priority="81" operator="equal">
      <formula>$Z8</formula>
    </cfRule>
    <cfRule type="cellIs" dxfId="84" priority="82" operator="equal">
      <formula>$Y8</formula>
    </cfRule>
  </conditionalFormatting>
  <conditionalFormatting sqref="L8:L9 P11:P12 T11:T12 X11:X12 P14:P17 T14:T17 X14:X17 P19:P22 T19:T22 X19:X22 P24:P29 T24:T29 X24:X29 P31:P37 T31:T37 X31:X37 P39:P46 T39:T46 X39:X46 P48:P56 T48:T56 X48:X56 P59:P66 T59:T66 X59:X66 P68:P70 T68:T70 X68:X70 P72:P75 T72:T75 X72:X75 P77:P79 T77:T79 X77:X79 P81:P82 T81:T82 X81:X82 P84:P85 T84:T85 X84:X85 P88:P93 T88:T93 X88:X93 P95:P102 T95:T102 X95:X102 P104:P111 T104:T111 X104:X111 P113 T113 X113 P115:P122 T115:T122 X115:X122 P124:P133 T124:T133 X124:X133 P135:P144 T135:T144 X135:X144">
    <cfRule type="cellIs" dxfId="83" priority="135" operator="equal">
      <formula>$Z8</formula>
    </cfRule>
    <cfRule type="cellIs" dxfId="82" priority="136" operator="equal">
      <formula>$Y8</formula>
    </cfRule>
  </conditionalFormatting>
  <conditionalFormatting sqref="L11:L12">
    <cfRule type="cellIs" dxfId="81" priority="128" operator="equal">
      <formula>$Y11</formula>
    </cfRule>
    <cfRule type="cellIs" dxfId="80" priority="127" operator="equal">
      <formula>$Z11</formula>
    </cfRule>
  </conditionalFormatting>
  <conditionalFormatting sqref="L14:L17">
    <cfRule type="cellIs" dxfId="79" priority="126" operator="equal">
      <formula>$Y14</formula>
    </cfRule>
    <cfRule type="cellIs" dxfId="78" priority="125" operator="equal">
      <formula>$Z14</formula>
    </cfRule>
  </conditionalFormatting>
  <conditionalFormatting sqref="L19:L22">
    <cfRule type="cellIs" dxfId="77" priority="124" operator="equal">
      <formula>$Y19</formula>
    </cfRule>
    <cfRule type="cellIs" dxfId="76" priority="123" operator="equal">
      <formula>$Z19</formula>
    </cfRule>
  </conditionalFormatting>
  <conditionalFormatting sqref="L24:L29">
    <cfRule type="cellIs" dxfId="75" priority="122" operator="equal">
      <formula>$Y24</formula>
    </cfRule>
    <cfRule type="cellIs" dxfId="74" priority="121" operator="equal">
      <formula>$Z24</formula>
    </cfRule>
  </conditionalFormatting>
  <conditionalFormatting sqref="L31:L37">
    <cfRule type="cellIs" dxfId="73" priority="117" operator="equal">
      <formula>$Z31</formula>
    </cfRule>
    <cfRule type="cellIs" dxfId="72" priority="118" operator="equal">
      <formula>$Y31</formula>
    </cfRule>
  </conditionalFormatting>
  <conditionalFormatting sqref="L39:L46">
    <cfRule type="cellIs" dxfId="71" priority="116" operator="equal">
      <formula>$Y39</formula>
    </cfRule>
    <cfRule type="cellIs" dxfId="70" priority="115" operator="equal">
      <formula>$Z39</formula>
    </cfRule>
  </conditionalFormatting>
  <conditionalFormatting sqref="L48:L56">
    <cfRule type="cellIs" dxfId="69" priority="114" operator="equal">
      <formula>$Y48</formula>
    </cfRule>
    <cfRule type="cellIs" dxfId="68" priority="113" operator="equal">
      <formula>$Z48</formula>
    </cfRule>
  </conditionalFormatting>
  <conditionalFormatting sqref="L59:L66">
    <cfRule type="cellIs" dxfId="67" priority="112" operator="equal">
      <formula>$Y59</formula>
    </cfRule>
    <cfRule type="cellIs" dxfId="66" priority="111" operator="equal">
      <formula>$Z59</formula>
    </cfRule>
  </conditionalFormatting>
  <conditionalFormatting sqref="L68:L70">
    <cfRule type="cellIs" dxfId="65" priority="110" operator="equal">
      <formula>$Y68</formula>
    </cfRule>
    <cfRule type="cellIs" dxfId="64" priority="109" operator="equal">
      <formula>$Z68</formula>
    </cfRule>
  </conditionalFormatting>
  <conditionalFormatting sqref="L72:L75">
    <cfRule type="cellIs" dxfId="63" priority="108" operator="equal">
      <formula>$Y72</formula>
    </cfRule>
    <cfRule type="cellIs" dxfId="62" priority="107" operator="equal">
      <formula>$Z72</formula>
    </cfRule>
  </conditionalFormatting>
  <conditionalFormatting sqref="L77:L79">
    <cfRule type="cellIs" dxfId="61" priority="106" operator="equal">
      <formula>$Y77</formula>
    </cfRule>
    <cfRule type="cellIs" dxfId="60" priority="105" operator="equal">
      <formula>$Z77</formula>
    </cfRule>
  </conditionalFormatting>
  <conditionalFormatting sqref="L81:L82">
    <cfRule type="cellIs" dxfId="59" priority="104" operator="equal">
      <formula>$Y81</formula>
    </cfRule>
    <cfRule type="cellIs" dxfId="58" priority="103" operator="equal">
      <formula>$Z81</formula>
    </cfRule>
  </conditionalFormatting>
  <conditionalFormatting sqref="L84:L85">
    <cfRule type="cellIs" dxfId="57" priority="101" operator="equal">
      <formula>$Z84</formula>
    </cfRule>
    <cfRule type="cellIs" dxfId="56" priority="102" operator="equal">
      <formula>$Y84</formula>
    </cfRule>
  </conditionalFormatting>
  <conditionalFormatting sqref="L88:L93">
    <cfRule type="cellIs" dxfId="55" priority="100" operator="equal">
      <formula>$Y88</formula>
    </cfRule>
    <cfRule type="cellIs" dxfId="54" priority="99" operator="equal">
      <formula>$Z88</formula>
    </cfRule>
  </conditionalFormatting>
  <conditionalFormatting sqref="L95:L102">
    <cfRule type="cellIs" dxfId="53" priority="97" operator="equal">
      <formula>$Z95</formula>
    </cfRule>
    <cfRule type="cellIs" dxfId="52" priority="98" operator="equal">
      <formula>$Y95</formula>
    </cfRule>
  </conditionalFormatting>
  <conditionalFormatting sqref="L104:L111">
    <cfRule type="cellIs" dxfId="51" priority="96" operator="equal">
      <formula>$Y104</formula>
    </cfRule>
    <cfRule type="cellIs" dxfId="50" priority="95" operator="equal">
      <formula>$Z104</formula>
    </cfRule>
  </conditionalFormatting>
  <conditionalFormatting sqref="L113">
    <cfRule type="cellIs" dxfId="49" priority="93" operator="equal">
      <formula>$Z113</formula>
    </cfRule>
    <cfRule type="cellIs" dxfId="48" priority="94" operator="equal">
      <formula>$Y113</formula>
    </cfRule>
  </conditionalFormatting>
  <conditionalFormatting sqref="L115:L122">
    <cfRule type="cellIs" dxfId="47" priority="92" operator="equal">
      <formula>$Y115</formula>
    </cfRule>
    <cfRule type="cellIs" dxfId="46" priority="91" operator="equal">
      <formula>$Z115</formula>
    </cfRule>
  </conditionalFormatting>
  <conditionalFormatting sqref="L124:L133">
    <cfRule type="cellIs" dxfId="45" priority="89" operator="equal">
      <formula>$Z124</formula>
    </cfRule>
    <cfRule type="cellIs" dxfId="44" priority="90" operator="equal">
      <formula>$Y124</formula>
    </cfRule>
  </conditionalFormatting>
  <conditionalFormatting sqref="L135:L144">
    <cfRule type="cellIs" dxfId="43" priority="88" operator="equal">
      <formula>$Y135</formula>
    </cfRule>
    <cfRule type="cellIs" dxfId="42" priority="87" operator="equal">
      <formula>$Z135</formula>
    </cfRule>
  </conditionalFormatting>
  <conditionalFormatting sqref="O8:O9">
    <cfRule type="cellIs" dxfId="41" priority="4" operator="equal">
      <formula>$Y8</formula>
    </cfRule>
    <cfRule type="cellIs" dxfId="40" priority="3" operator="equal">
      <formula>$Z8</formula>
    </cfRule>
  </conditionalFormatting>
  <conditionalFormatting sqref="P8:P9">
    <cfRule type="cellIs" dxfId="39" priority="133" operator="equal">
      <formula>$Z8</formula>
    </cfRule>
    <cfRule type="cellIs" dxfId="38" priority="134" operator="equal">
      <formula>$Y8</formula>
    </cfRule>
  </conditionalFormatting>
  <conditionalFormatting sqref="S8:S9">
    <cfRule type="cellIs" dxfId="37" priority="80" operator="equal">
      <formula>$Y8</formula>
    </cfRule>
    <cfRule type="cellIs" dxfId="36" priority="79" operator="equal">
      <formula>$Z8</formula>
    </cfRule>
  </conditionalFormatting>
  <conditionalFormatting sqref="S11:S12">
    <cfRule type="cellIs" dxfId="35" priority="78" operator="equal">
      <formula>$Y11</formula>
    </cfRule>
    <cfRule type="cellIs" dxfId="34" priority="77" operator="equal">
      <formula>$Z11</formula>
    </cfRule>
  </conditionalFormatting>
  <conditionalFormatting sqref="S14:S17">
    <cfRule type="cellIs" dxfId="33" priority="75" operator="equal">
      <formula>$Z14</formula>
    </cfRule>
    <cfRule type="cellIs" dxfId="32" priority="76" operator="equal">
      <formula>$Y14</formula>
    </cfRule>
  </conditionalFormatting>
  <conditionalFormatting sqref="S19:S22">
    <cfRule type="cellIs" dxfId="31" priority="74" operator="equal">
      <formula>$Y19</formula>
    </cfRule>
    <cfRule type="cellIs" dxfId="30" priority="73" operator="equal">
      <formula>$Z19</formula>
    </cfRule>
  </conditionalFormatting>
  <conditionalFormatting sqref="S24:S29">
    <cfRule type="cellIs" dxfId="29" priority="72" operator="equal">
      <formula>$Y24</formula>
    </cfRule>
    <cfRule type="cellIs" dxfId="28" priority="71" operator="equal">
      <formula>$Z24</formula>
    </cfRule>
  </conditionalFormatting>
  <conditionalFormatting sqref="S31:S37">
    <cfRule type="cellIs" dxfId="27" priority="70" operator="equal">
      <formula>$Y31</formula>
    </cfRule>
    <cfRule type="cellIs" dxfId="26" priority="69" operator="equal">
      <formula>$Z31</formula>
    </cfRule>
  </conditionalFormatting>
  <conditionalFormatting sqref="S39:S46">
    <cfRule type="cellIs" dxfId="25" priority="68" operator="equal">
      <formula>$Y39</formula>
    </cfRule>
    <cfRule type="cellIs" dxfId="24" priority="67" operator="equal">
      <formula>$Z39</formula>
    </cfRule>
  </conditionalFormatting>
  <conditionalFormatting sqref="S48:S56">
    <cfRule type="cellIs" dxfId="23" priority="66" operator="equal">
      <formula>$Y48</formula>
    </cfRule>
    <cfRule type="cellIs" dxfId="22" priority="65" operator="equal">
      <formula>$Z48</formula>
    </cfRule>
  </conditionalFormatting>
  <conditionalFormatting sqref="S59:S66">
    <cfRule type="cellIs" dxfId="21" priority="64" operator="equal">
      <formula>$Y59</formula>
    </cfRule>
    <cfRule type="cellIs" dxfId="20" priority="63" operator="equal">
      <formula>$Z59</formula>
    </cfRule>
  </conditionalFormatting>
  <conditionalFormatting sqref="S68:S70">
    <cfRule type="cellIs" dxfId="19" priority="62" operator="equal">
      <formula>$Y68</formula>
    </cfRule>
    <cfRule type="cellIs" dxfId="18" priority="61" operator="equal">
      <formula>$Z68</formula>
    </cfRule>
  </conditionalFormatting>
  <conditionalFormatting sqref="S72:S75">
    <cfRule type="cellIs" dxfId="17" priority="60" operator="equal">
      <formula>$Y72</formula>
    </cfRule>
    <cfRule type="cellIs" dxfId="16" priority="59" operator="equal">
      <formula>$Z72</formula>
    </cfRule>
  </conditionalFormatting>
  <conditionalFormatting sqref="S77:S79">
    <cfRule type="cellIs" dxfId="15" priority="58" operator="equal">
      <formula>$Y77</formula>
    </cfRule>
    <cfRule type="cellIs" dxfId="14" priority="57" operator="equal">
      <formula>$Z77</formula>
    </cfRule>
  </conditionalFormatting>
  <conditionalFormatting sqref="S81:S82">
    <cfRule type="cellIs" dxfId="13" priority="56" operator="equal">
      <formula>$Y81</formula>
    </cfRule>
    <cfRule type="cellIs" dxfId="12" priority="55" operator="equal">
      <formula>$Z81</formula>
    </cfRule>
  </conditionalFormatting>
  <conditionalFormatting sqref="S84:S85">
    <cfRule type="cellIs" dxfId="11" priority="53" operator="equal">
      <formula>$Z84</formula>
    </cfRule>
    <cfRule type="cellIs" dxfId="10" priority="54" operator="equal">
      <formula>$Y84</formula>
    </cfRule>
  </conditionalFormatting>
  <conditionalFormatting sqref="S88:S93">
    <cfRule type="cellIs" dxfId="9" priority="52" operator="equal">
      <formula>$Y88</formula>
    </cfRule>
    <cfRule type="cellIs" dxfId="8" priority="51" operator="equal">
      <formula>$Z88</formula>
    </cfRule>
  </conditionalFormatting>
  <conditionalFormatting sqref="S95:S102">
    <cfRule type="cellIs" dxfId="7" priority="50" operator="equal">
      <formula>$Y95</formula>
    </cfRule>
    <cfRule type="cellIs" dxfId="6" priority="49" operator="equal">
      <formula>$Z95</formula>
    </cfRule>
  </conditionalFormatting>
  <conditionalFormatting sqref="T8:T9">
    <cfRule type="cellIs" dxfId="5" priority="129" operator="equal">
      <formula>$Z8</formula>
    </cfRule>
    <cfRule type="cellIs" dxfId="4" priority="130" operator="equal">
      <formula>$Y8</formula>
    </cfRule>
  </conditionalFormatting>
  <conditionalFormatting sqref="W8:W9">
    <cfRule type="cellIs" dxfId="3" priority="1" operator="equal">
      <formula>$Z8</formula>
    </cfRule>
    <cfRule type="cellIs" dxfId="2" priority="2" operator="equal">
      <formula>$Y8</formula>
    </cfRule>
  </conditionalFormatting>
  <conditionalFormatting sqref="X8:X9">
    <cfRule type="cellIs" dxfId="1" priority="132" operator="equal">
      <formula>$Y8</formula>
    </cfRule>
    <cfRule type="cellIs" dxfId="0" priority="131" operator="equal">
      <formula>$Z8</formula>
    </cfRule>
  </conditionalFormatting>
  <pageMargins left="0.7" right="0.7" top="0.75" bottom="0.75" header="0.3" footer="0.3"/>
  <pageSetup paperSize="9" orientation="portrait" r:id="rId1"/>
  <headerFooter>
    <oddHeader>&amp;R&amp;G</oddHeader>
    <evenHeader>&amp;R&amp;G</evenHeader>
    <firstHeader>&amp;R&amp;G</firstHeader>
  </headerFooter>
  <drawing r:id="rId2"/>
  <legacyDrawing r:id="rId3"/>
  <legacyDrawingHF r:id="rId4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ip_UnifiedCompliancePolicyUIAction xmlns="http://schemas.microsoft.com/sharepoint/v3" xsi:nil="true"/>
    <_ip_UnifiedCompliancePolicyProperties xmlns="http://schemas.microsoft.com/sharepoint/v3" xsi:nil="true"/>
    <SharedWithUsers xmlns="6777f8bc-feda-4b9e-abca-7a4fa1e29549">
      <UserInfo>
        <DisplayName>Jeroen Vanderhaegen EXT</DisplayName>
        <AccountId>46</AccountId>
        <AccountType/>
      </UserInfo>
      <UserInfo>
        <DisplayName>Vincent Graafmans</DisplayName>
        <AccountId>24</AccountId>
        <AccountType/>
      </UserInfo>
      <UserInfo>
        <DisplayName>Ellen Quisthoudt</DisplayName>
        <AccountId>22</AccountId>
        <AccountType/>
      </UserInfo>
    </SharedWithUsers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24904E76FD72E4498C345C81B5C7E061" ma:contentTypeVersion="17" ma:contentTypeDescription="Create a new document." ma:contentTypeScope="" ma:versionID="09c5cf3403fa2cae6f75bff701a60295">
  <xsd:schema xmlns:xsd="http://www.w3.org/2001/XMLSchema" xmlns:xs="http://www.w3.org/2001/XMLSchema" xmlns:p="http://schemas.microsoft.com/office/2006/metadata/properties" xmlns:ns1="http://schemas.microsoft.com/sharepoint/v3" xmlns:ns2="3c423959-57b9-4aaf-9307-79ffdcd4750e" xmlns:ns3="6777f8bc-feda-4b9e-abca-7a4fa1e29549" targetNamespace="http://schemas.microsoft.com/office/2006/metadata/properties" ma:root="true" ma:fieldsID="adbd35c4ed0500259ebb266ec3c78208" ns1:_="" ns2:_="" ns3:_="">
    <xsd:import namespace="http://schemas.microsoft.com/sharepoint/v3"/>
    <xsd:import namespace="3c423959-57b9-4aaf-9307-79ffdcd4750e"/>
    <xsd:import namespace="6777f8bc-feda-4b9e-abca-7a4fa1e2954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AutoKeyPoints" minOccurs="0"/>
                <xsd:element ref="ns2:MediaServiceKeyPoints" minOccurs="0"/>
                <xsd:element ref="ns2:MediaServiceDateTaken" minOccurs="0"/>
                <xsd:element ref="ns2:MediaLengthInSeconds" minOccurs="0"/>
                <xsd:element ref="ns2:MediaServiceLocation" minOccurs="0"/>
                <xsd:element ref="ns1:_ip_UnifiedCompliancePolicyProperties" minOccurs="0"/>
                <xsd:element ref="ns1:_ip_UnifiedCompliancePolicyUIActio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_ip_UnifiedCompliancePolicyProperties" ma:index="19" nillable="true" ma:displayName="Unified Compliance Policy Properties" ma:hidden="true" ma:internalName="_ip_UnifiedCompliancePolicyProperties">
      <xsd:simpleType>
        <xsd:restriction base="dms:Note"/>
      </xsd:simpleType>
    </xsd:element>
    <xsd:element name="_ip_UnifiedCompliancePolicyUIAction" ma:index="20" nillable="true" ma:displayName="Unified Compliance Policy UI Action" ma:hidden="true" ma:internalName="_ip_UnifiedCompliancePolicyUIAction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c423959-57b9-4aaf-9307-79ffdcd4750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0" nillable="true" ma:displayName="Tags" ma:internalName="MediaServiceAutoTags" ma:readOnly="true">
      <xsd:simpleType>
        <xsd:restriction base="dms:Text"/>
      </xsd:simpleType>
    </xsd:element>
    <xsd:element name="MediaServiceOCR" ma:index="11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4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5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Location" ma:index="18" nillable="true" ma:displayName="Location" ma:internalName="MediaServiceLocation" ma:readOnly="true">
      <xsd:simpleType>
        <xsd:restriction base="dms:Text"/>
      </xsd:simpleType>
    </xsd:element>
    <xsd:element name="MediaServiceObjectDetectorVersions" ma:index="2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77f8bc-feda-4b9e-abca-7a4fa1e29549" elementFormDefault="qualified">
    <xsd:import namespace="http://schemas.microsoft.com/office/2006/documentManagement/types"/>
    <xsd:import namespace="http://schemas.microsoft.com/office/infopath/2007/PartnerControls"/>
    <xsd:element name="SharedWithUsers" ma:index="21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2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WrappedLabelHistory xmlns:xsd="http://www.w3.org/2001/XMLSchema" xmlns:xsi="http://www.w3.org/2001/XMLSchema-instance" xmlns="http://www.boldonjames.com/2016/02/Classifier/internal/wrappedLabelHistory">
  <Value>PD94bWwgdmVyc2lvbj0iMS4wIiBlbmNvZGluZz0idXMtYXNjaWkiPz48bGFiZWxIaXN0b3J5IHhtbG5zOnhzZD0iaHR0cDovL3d3dy53My5vcmcvMjAwMS9YTUxTY2hlbWEiIHhtbG5zOnhzaT0iaHR0cDovL3d3dy53My5vcmcvMjAwMS9YTUxTY2hlbWEtaW5zdGFuY2UiIHhtbG5zPSJodHRwOi8vd3d3LmJvbGRvbmphbWVzLmNvbS8yMDE2LzAyL0NsYXNzaWZpZXIvaW50ZXJuYWwvbGFiZWxIaXN0b3J5Ij48aXRlbT48c2lzbCBzaXNsVmVyc2lvbj0iMCIgcG9saWN5PSJmOTM2NzViNi0wMWEyLTQ4NDktYTE4OS0yZjY2MTU3NzJlMTMiIG9yaWdpbj0idXNlclNlbGVjdGVkIiAvPjxVc2VyTmFtZT5FVVVcZWJlMDEwNjc8L1VzZXJOYW1lPjxEYXRlVGltZT4yNC8wNS8yMDIyIDExOjE1OjQzPC9EYXRlVGltZT48TGFiZWxTdHJpbmc+VGhpcyBpdGVtIGhhcyBubyBjbGFzc2lmaWNhdGlvbjwvTGFiZWxTdHJpbmc+PC9pdGVtPjxpdGVtPjxzaXNsIHNpc2xWZXJzaW9uPSIwIiBwb2xpY3k9ImY5MzY3NWI2LTAxYTItNDg0OS1hMTg5LTJmNjYxNTc3MmUxMyIgb3JpZ2luPSJ1c2VyU2VsZWN0ZWQiPjxlbGVtZW50IHVpZD0iaWRfY2xhc3NpZmljYXRpb25fY29uZmlkZW50aWFsIiB2YWx1ZT0iIiB4bWxucz0iaHR0cDovL3d3dy5ib2xkb25qYW1lcy5jb20vMjAwOC8wMS9zaWUvaW50ZXJuYWwvbGFiZWwiIC8+PGVsZW1lbnQgdWlkPSJjMWY4MDIzMy0wMzNlLTRmNDUtOWRlZC00Njk1NmRkODJkNzUiIHZhbHVlPSIiIHhtbG5zPSJodHRwOi8vd3d3LmJvbGRvbmphbWVzLmNvbS8yMDA4LzAxL3NpZS9pbnRlcm5hbC9sYWJlbCIgLz48L3Npc2w+PFVzZXJOYW1lPkVVVVxlYmUwMTA2NzwvVXNlck5hbWU+PERhdGVUaW1lPjI0LzA1LzIwMjIgMTE6MTY6MDU8L0RhdGVUaW1lPjxMYWJlbFN0cmluZz5TZWNyZWN5QjwvTGFiZWxTdHJpbmc+PC9pdGVtPjwvbGFiZWxIaXN0b3J5Pg==</Value>
</WrappedLabelHistory>
</file>

<file path=customXml/item5.xml><?xml version="1.0" encoding="utf-8"?>
<sisl xmlns:xsd="http://www.w3.org/2001/XMLSchema" xmlns:xsi="http://www.w3.org/2001/XMLSchema-instance" xmlns="http://www.boldonjames.com/2008/01/sie/internal/label" sislVersion="0" policy="f93675b6-01a2-4849-a189-2f6615772e13" origin="userSelected">
  <element uid="id_classification_confidential" value=""/>
  <element uid="c1f80233-033e-4f45-9ded-46956dd82d75" value=""/>
</sisl>
</file>

<file path=customXml/itemProps1.xml><?xml version="1.0" encoding="utf-8"?>
<ds:datastoreItem xmlns:ds="http://schemas.openxmlformats.org/officeDocument/2006/customXml" ds:itemID="{43382E1B-5958-4B72-8E1D-27DC19E536C1}">
  <ds:schemaRefs>
    <ds:schemaRef ds:uri="http://schemas.openxmlformats.org/package/2006/metadata/core-properties"/>
    <ds:schemaRef ds:uri="http://purl.org/dc/elements/1.1/"/>
    <ds:schemaRef ds:uri="http://schemas.microsoft.com/sharepoint/v3"/>
    <ds:schemaRef ds:uri="6777f8bc-feda-4b9e-abca-7a4fa1e29549"/>
    <ds:schemaRef ds:uri="http://www.w3.org/XML/1998/namespace"/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3c423959-57b9-4aaf-9307-79ffdcd4750e"/>
    <ds:schemaRef ds:uri="http://purl.org/dc/dcmitype/"/>
    <ds:schemaRef ds:uri="http://purl.org/dc/terms/"/>
  </ds:schemaRefs>
</ds:datastoreItem>
</file>

<file path=customXml/itemProps2.xml><?xml version="1.0" encoding="utf-8"?>
<ds:datastoreItem xmlns:ds="http://schemas.openxmlformats.org/officeDocument/2006/customXml" ds:itemID="{83C9D973-44CC-4D7F-8270-A0C224CDB1C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3c423959-57b9-4aaf-9307-79ffdcd4750e"/>
    <ds:schemaRef ds:uri="6777f8bc-feda-4b9e-abca-7a4fa1e2954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7C51C077-486D-4D2E-A91A-D9218A16B7D4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84143489-FEE0-45B1-A957-83F847DCF147}">
  <ds:schemaRefs>
    <ds:schemaRef ds:uri="http://www.w3.org/2001/XMLSchema"/>
    <ds:schemaRef ds:uri="http://www.boldonjames.com/2016/02/Classifier/internal/wrappedLabelHistory"/>
  </ds:schemaRefs>
</ds:datastoreItem>
</file>

<file path=customXml/itemProps5.xml><?xml version="1.0" encoding="utf-8"?>
<ds:datastoreItem xmlns:ds="http://schemas.openxmlformats.org/officeDocument/2006/customXml" ds:itemID="{82CA9004-5CDE-43CD-9684-776E9F37F6A5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Prijzen 2025</vt:lpstr>
      <vt:lpstr>Competitors 2022 - prijsverhogi</vt:lpstr>
      <vt:lpstr>Competitors 2022 - zonder Tohat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Olivier Pourbaix</dc:creator>
  <cp:keywords/>
  <dc:description/>
  <cp:lastModifiedBy>Jan-Willem van Arkel</cp:lastModifiedBy>
  <cp:revision/>
  <dcterms:created xsi:type="dcterms:W3CDTF">2020-02-03T12:28:22Z</dcterms:created>
  <dcterms:modified xsi:type="dcterms:W3CDTF">2024-12-17T13:45:55Z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0x01010024904E76FD72E4498C345C81B5C7E061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  <property fmtid="{D5CDD505-2E9C-101B-9397-08002B2CF9AE}" pid="5" name="docIndexRef">
    <vt:lpwstr>cd14df7f-85fa-49fc-9d46-bae309d5a008</vt:lpwstr>
  </property>
  <property fmtid="{D5CDD505-2E9C-101B-9397-08002B2CF9AE}" pid="6" name="bjSaver">
    <vt:lpwstr>iGlntSIADVPgttesQ7klP5h0vzTqQOH/</vt:lpwstr>
  </property>
  <property fmtid="{D5CDD505-2E9C-101B-9397-08002B2CF9AE}" pid="7" name="bjClsUserRVM">
    <vt:lpwstr>[]</vt:lpwstr>
  </property>
  <property fmtid="{D5CDD505-2E9C-101B-9397-08002B2CF9AE}" pid="8" name="bjDocumentLabelXML">
    <vt:lpwstr>&lt;?xml version="1.0" encoding="us-ascii"?&gt;&lt;sisl xmlns:xsd="http://www.w3.org/2001/XMLSchema" xmlns:xsi="http://www.w3.org/2001/XMLSchema-instance" sislVersion="0" policy="f93675b6-01a2-4849-a189-2f6615772e13" origin="userSelected" xmlns="http://www.boldonj</vt:lpwstr>
  </property>
  <property fmtid="{D5CDD505-2E9C-101B-9397-08002B2CF9AE}" pid="9" name="bjDocumentLabelXML-0">
    <vt:lpwstr>ames.com/2008/01/sie/internal/label"&gt;&lt;element uid="id_classification_confidential" value="" /&gt;&lt;element uid="c1f80233-033e-4f45-9ded-46956dd82d75" value="" /&gt;&lt;/sisl&gt;</vt:lpwstr>
  </property>
  <property fmtid="{D5CDD505-2E9C-101B-9397-08002B2CF9AE}" pid="10" name="bjDocumentSecurityLabel">
    <vt:lpwstr>SecrecyB</vt:lpwstr>
  </property>
  <property fmtid="{D5CDD505-2E9C-101B-9397-08002B2CF9AE}" pid="11" name="bjLabelHistoryID">
    <vt:lpwstr>{84143489-FEE0-45B1-A957-83F847DCF147}</vt:lpwstr>
  </property>
  <property fmtid="{D5CDD505-2E9C-101B-9397-08002B2CF9AE}" pid="12" name="bjCLSHeaderFooterImageMarkings">
    <vt:lpwstr>&lt;?xml version="1.0" encoding="utf-16"?&gt;&lt;ArrayOfHFI xmlns:xsd="http://www.w3.org/2001/XMLSchema" xmlns:xsi="http://www.w3.org/2001/XMLSchema-instance"&gt;&lt;HFI&gt;&lt;T&gt;Header&lt;/T&gt;&lt;A&gt;right&lt;/A&gt;&lt;G&gt;cfaf3628-0e2f-4fef-9ea2-3a70aed5259d&lt;/G&gt;&lt;P&gt;PRIMARY&lt;/P&gt;&lt;/HFI&gt;&lt;HFI&gt;&lt;T&gt;Head</vt:lpwstr>
  </property>
  <property fmtid="{D5CDD505-2E9C-101B-9397-08002B2CF9AE}" pid="13" name="bjCLSHeaderFooterImageMarkings-0">
    <vt:lpwstr>er&lt;/T&gt;&lt;A&gt;right&lt;/A&gt;&lt;G&gt;cfaf3628-0e2f-4fef-9ea2-3a70aed5259d&lt;/G&gt;&lt;P&gt;FIRST_PAGE&lt;/P&gt;&lt;/HFI&gt;&lt;HFI&gt;&lt;T&gt;Header&lt;/T&gt;&lt;A&gt;right&lt;/A&gt;&lt;G&gt;cfaf3628-0e2f-4fef-9ea2-3a70aed5259d&lt;/G&gt;&lt;P&gt;EVEN_PAGES&lt;/P&gt;&lt;/HFI&gt;&lt;/ArrayOfHFI&gt;</vt:lpwstr>
  </property>
</Properties>
</file>